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85" windowHeight="6195" tabRatio="813" activeTab="0"/>
  </bookViews>
  <sheets>
    <sheet name="Intro" sheetId="1" r:id="rId1"/>
    <sheet name="Setup" sheetId="2" r:id="rId2"/>
    <sheet name="OneInning" sheetId="3" r:id="rId3"/>
    <sheet name="RegularTeam" sheetId="4" r:id="rId4"/>
    <sheet name="SpecialTeam" sheetId="5" r:id="rId5"/>
    <sheet name="MCSim" sheetId="6" r:id="rId6"/>
    <sheet name="MCSim2" sheetId="7" r:id="rId7"/>
    <sheet name="MoreMCSim" sheetId="8" r:id="rId8"/>
  </sheets>
  <definedNames>
    <definedName name="_xlnm.Print_Area" localSheetId="0">'Intro'!$A$1:$M$151</definedName>
  </definedNames>
  <calcPr fullCalcOnLoad="1"/>
</workbook>
</file>

<file path=xl/sharedStrings.xml><?xml version="1.0" encoding="utf-8"?>
<sst xmlns="http://schemas.openxmlformats.org/spreadsheetml/2006/main" count="322" uniqueCount="208">
  <si>
    <t>percentage easily determined.  This allows you to answer questions such as those posed above:</t>
  </si>
  <si>
    <t>Change the Special Player's position in the batting order to see what effect this has on the team's winning percentage.</t>
  </si>
  <si>
    <t>Change the Special Player's power parameters to determine the effect on winning percentage.</t>
  </si>
  <si>
    <t>Use the Take a Picture button to store your Monte Carlo results.  You might also want to make a table of the results.</t>
  </si>
  <si>
    <t>Use the MoreMCSim sheet to answer the question about seasonal or series variation.</t>
  </si>
  <si>
    <r>
      <t xml:space="preserve">Here's one: How much do you lose when the Special Player is a </t>
    </r>
    <r>
      <rPr>
        <i/>
        <sz val="10"/>
        <rFont val="Arial"/>
        <family val="2"/>
      </rPr>
      <t>worse</t>
    </r>
    <r>
      <rPr>
        <sz val="10"/>
        <rFont val="Arial"/>
        <family val="0"/>
      </rPr>
      <t xml:space="preserve"> hitter than everyone else?</t>
    </r>
  </si>
  <si>
    <t>What's the effect, from a purely offensive standpoint, of those weak-hitting, defensive whiz shortstops?</t>
  </si>
  <si>
    <t>Conclusion:</t>
  </si>
  <si>
    <t>Enjoy experimenting and exploring and when you are done, you'll have more information with which to answer questions such as:</t>
  </si>
  <si>
    <t>http://www.wabash.edu/econexcel</t>
  </si>
  <si>
    <t>Play a game by clicking a button for each team and comparing the score.</t>
  </si>
  <si>
    <t>The OneInning, RegularTeam, and SpecialTeam sheets are not important.  They are meant to just explain what's going on.</t>
  </si>
  <si>
    <t>You cannot change the values below.  Make changes in cells A3:E3 of the Setup sheet.</t>
  </si>
  <si>
    <t>Depending on the question and chance process, Monte Carlo simulation may easily point to the answer or be unable to bring</t>
  </si>
  <si>
    <t>the answer into sharp focus.  If the latter, you can always run another simulation, increasing the number of repetitions.</t>
  </si>
  <si>
    <t xml:space="preserve">If you get an "Out of Memory" error message, you know you've </t>
  </si>
  <si>
    <t>exceeded the limits of your machine.</t>
  </si>
  <si>
    <t>Most baseball fans would bat the special player at the 3-spot, but is this really optimal?  If so, how many fewer wins</t>
  </si>
  <si>
    <t xml:space="preserve">would the Special Team suffer by batting the Special Player somewhere else in the batting order?  Does the optimal position </t>
  </si>
  <si>
    <t>depend upon the Regular Players' batting averages?</t>
  </si>
  <si>
    <t>Describes the rules of the virtual baseball game in this workbook and shows the scoring system.</t>
  </si>
  <si>
    <t>Number Won</t>
  </si>
  <si>
    <t>Percent Won</t>
  </si>
  <si>
    <t>on average, above the 81 we would expect with a Regular Player (in which case the two teams would be identically matched).</t>
  </si>
  <si>
    <t>And what about the World Series?  It's a best of seven.  The Special Team will win more often, but how much more often?</t>
  </si>
  <si>
    <t>A Way to Answer These Questions:</t>
  </si>
  <si>
    <t>This workbook sets up a virtual baseball game between two teams, one with only Regular Players and the other with eight</t>
  </si>
  <si>
    <t xml:space="preserve">I do know for a fact that the questions are amenable to repeated sampling and direct observation of the results. </t>
  </si>
  <si>
    <t>This "brute force" approach is called the method of Monte Carlo simulation.</t>
  </si>
  <si>
    <t>Regular Players and one Special Player.  The questions are answered by simulating the playing of thousands and thousands</t>
  </si>
  <si>
    <t>of games.  The outcomes are then examined and the answers are directly obtained.</t>
  </si>
  <si>
    <t>Series Won</t>
  </si>
  <si>
    <t>Outputs the results of a Monte Carlo simulation of a given number of games.  Wins, hits, and batting averages are tracked.</t>
  </si>
  <si>
    <t>MoreMCSim:</t>
  </si>
  <si>
    <t>Monte Carlo results based on 162-game seasons or 7-game series are available.</t>
  </si>
  <si>
    <t>Player 1</t>
  </si>
  <si>
    <t>Name</t>
  </si>
  <si>
    <t>Player 2</t>
  </si>
  <si>
    <t>Player 3</t>
  </si>
  <si>
    <t>In order to do more than 65,536 repetitions</t>
  </si>
  <si>
    <t>Since we often hear that Barry Bonds or Ken Griffey, Jr. are carrying the team, maybe special players really do take</t>
  </si>
  <si>
    <t>3) What about power -- what's the value of a home run hitter?</t>
  </si>
  <si>
    <t>4) In a 162-game season, how much variation is there in games won by the team with the Special Player?</t>
  </si>
  <si>
    <t xml:space="preserve">We know what to expect, but how much variation is there around the expected 87 wins?  Would we be shocked by a .500 season </t>
  </si>
  <si>
    <t>They typically bat in the eight (NL) or nine (AL) spot.  What if they were to bat first or third?  How much of a drop in winning</t>
  </si>
  <si>
    <t>percentage would you expect.</t>
  </si>
  <si>
    <t>of my colleague and friend, Stephen J. Schmutte.</t>
  </si>
  <si>
    <t xml:space="preserve">too complicated.  I may be wrong and I am not offering any kind of proof of an impossibility theorem for the claim--I'm merely </t>
  </si>
  <si>
    <t>overwhelmed by the difficulty of such an endeavor.</t>
  </si>
  <si>
    <t>You could argue that a single player out of nine hitting only 100 points higher won't make much of a difference.</t>
  </si>
  <si>
    <t>If you're a baseball fan, you might reason that there aren't too many players that hit .350 and they are superstars,</t>
  </si>
  <si>
    <t>a winning percentage of .600?  In a 162 game season, winning 60% of the games is about 97 wins.</t>
  </si>
  <si>
    <t>Here's another question:</t>
  </si>
  <si>
    <t xml:space="preserve">(which has the Special Player) will win more games.  But how many more games can it expect to win?  That's a hard question.  </t>
  </si>
  <si>
    <t>their teams to the .600 winning percentage plateau -- or even higher.</t>
  </si>
  <si>
    <t>same number of additional wins as before?  Again, common sense is of little use here.  Yes and no seem reasonable.</t>
  </si>
  <si>
    <t>This workbook uses Monte Carlo simulation to try to answer questions about the impact of a Special Player on the team's winnning percentage.</t>
  </si>
  <si>
    <t>Use the MCSim2 sheet if 65,000 repetitions aren't enough to answer the question or you want to get answers really fast!</t>
  </si>
  <si>
    <t>You can use the MoreMCSim sheet to confirm this result.</t>
  </si>
  <si>
    <t>Return to the Setup sheet to change the parameters.  For example, you can explore the value of the Special Player hitting 0.200</t>
  </si>
  <si>
    <t>while everyone else hits 0.100.</t>
  </si>
  <si>
    <t xml:space="preserve">When you are ready, go to the MCSim sheet.  Based on the values in the Setup sheet, many games can be played and the winning </t>
  </si>
  <si>
    <t>That's usually good enough to get a team to the playoffs. Do Special Players carry their teams to the playoffs?</t>
  </si>
  <si>
    <r>
      <t xml:space="preserve">If the Regular Players hit .100 and the Special Player hits .200 (a </t>
    </r>
    <r>
      <rPr>
        <i/>
        <sz val="10"/>
        <rFont val="Arial"/>
        <family val="2"/>
      </rPr>
      <t>Very</t>
    </r>
    <r>
      <rPr>
        <sz val="10"/>
        <rFont val="Arial"/>
        <family val="0"/>
      </rPr>
      <t xml:space="preserve"> Dead Ball Era), is the Special Player worth the </t>
    </r>
  </si>
  <si>
    <t>Runner advances same number of bases as batter</t>
  </si>
  <si>
    <t>That is, no one scores from second on a single</t>
  </si>
  <si>
    <t>AtBats</t>
  </si>
  <si>
    <t>Special Player's Position in Batting Order</t>
  </si>
  <si>
    <t>must be from 1 to 9</t>
  </si>
  <si>
    <t>You may change any of the parameter values in the yellow shaded cells</t>
  </si>
  <si>
    <t>cell range B3:E3 must sum to 1.00</t>
  </si>
  <si>
    <t>cell range B7:E7 must sum to 1.00</t>
  </si>
  <si>
    <t>Histogram data</t>
  </si>
  <si>
    <t>Simulation Progress</t>
  </si>
  <si>
    <t>secs</t>
  </si>
  <si>
    <t>min</t>
  </si>
  <si>
    <t>Average</t>
  </si>
  <si>
    <t>SD</t>
  </si>
  <si>
    <t>Max</t>
  </si>
  <si>
    <t>Min</t>
  </si>
  <si>
    <t>1 if Special Team Wins</t>
  </si>
  <si>
    <t>Number of Innings if Extra Innings Needed</t>
  </si>
  <si>
    <t>Wins</t>
  </si>
  <si>
    <t>Regular</t>
  </si>
  <si>
    <t>Special</t>
  </si>
  <si>
    <t>Win%</t>
  </si>
  <si>
    <t>Number</t>
  </si>
  <si>
    <t>Extra Innings</t>
  </si>
  <si>
    <t>No walk, hit-by-pitch, sacrifice, wild pitch, passed ball, steal, error,</t>
  </si>
  <si>
    <t>subject to the restrictions indicated in cells G3, G7, and B10</t>
  </si>
  <si>
    <t>catcher's interference, or anything else.</t>
  </si>
  <si>
    <t>Hitter's performance set in cells A3:E3 in Setup sheet.</t>
  </si>
  <si>
    <t>Team Batting Average</t>
  </si>
  <si>
    <t>Background:</t>
  </si>
  <si>
    <t>1) How much is a Special Player worth to the team?</t>
  </si>
  <si>
    <t>2) What is the best place in the batting order to put a Special Player?</t>
  </si>
  <si>
    <t>by</t>
  </si>
  <si>
    <t>Humberto Barreto</t>
  </si>
  <si>
    <t>Department of Economics</t>
  </si>
  <si>
    <t>Wabash College</t>
  </si>
  <si>
    <t>Crawfordsville, IN 47933</t>
  </si>
  <si>
    <t>barretoh@wabash.edu</t>
  </si>
  <si>
    <t>(765) 361-6315</t>
  </si>
  <si>
    <t>Introduction:</t>
  </si>
  <si>
    <t>This workbook uses Monte Carlo simulation to answer the following questions:</t>
  </si>
  <si>
    <t xml:space="preserve">If all players hit .250, except one Special Player who hits, say, .350, common sense tells you the Special Team </t>
  </si>
  <si>
    <t xml:space="preserve">Excel has a limit of 65,536 (=2^16) rows in a sheet, so I've limited the most repetitions you can do while still displaying the </t>
  </si>
  <si>
    <t>no individual results are displayed.</t>
  </si>
  <si>
    <t>Only wins and team batting averages (as a check) are reported.</t>
  </si>
  <si>
    <t>MCSim2:</t>
  </si>
  <si>
    <t>The real action occurs in the MCSim, MCSim2, and MoreMCSim sheets.</t>
  </si>
  <si>
    <t>Do you have additional questions that can be answered with this workbook?</t>
  </si>
  <si>
    <t>Hit the Escape key (ESC), then click End to interrupt the simulation.</t>
  </si>
  <si>
    <t>Thanks to Frank Howland,</t>
  </si>
  <si>
    <t>David Maharry, and</t>
  </si>
  <si>
    <t>Peter Thompson for their</t>
  </si>
  <si>
    <t>help.</t>
  </si>
  <si>
    <t>(the maximum number of rows allowed in Excel at this time),</t>
  </si>
  <si>
    <t xml:space="preserve">in many diverse fields, from the simulation of complex physical phenomena such as radiation transport in the earth's </t>
  </si>
  <si>
    <t xml:space="preserve">atmosphere and the simulation of the esoteric subnuclear processes in high energy physics experiments, to the mundane, </t>
  </si>
  <si>
    <t>such as the simulation of a Bingo game or the outcome of Monty Hall's vexing offer to the contestant in “Let's Make a Deal.</t>
  </si>
  <si>
    <t xml:space="preserve">Introduction to Monte Carlo Methods, </t>
  </si>
  <si>
    <t>http://csep1.phy.ornl.gov/mc/node1.html</t>
  </si>
  <si>
    <t>Organization:</t>
  </si>
  <si>
    <t>The workbook is organized into separate sheets, described in order:</t>
  </si>
  <si>
    <r>
      <t>Setup:</t>
    </r>
    <r>
      <rPr>
        <sz val="10"/>
        <rFont val="Arial"/>
        <family val="0"/>
      </rPr>
      <t xml:space="preserve">  </t>
    </r>
  </si>
  <si>
    <t>Contains the parameter information that forms the foundation of the Monte Carlo simulation.</t>
  </si>
  <si>
    <t>Is A-Rod worth a quarter billion?</t>
  </si>
  <si>
    <t>Should the Cleveland Indians have given Manny Ramirez a 10-year, $200 million contract?</t>
  </si>
  <si>
    <t>Both Regular and Special Player batting averages can be set; along with the Special Player's position in the batting order.</t>
  </si>
  <si>
    <t>OneInning:</t>
  </si>
  <si>
    <t>for the Special Team?  It's undoubtedly possible for the Special Team to have a losing record, but how likely is it?</t>
  </si>
  <si>
    <t>How much is a power hitter worth in terms of wins and losses?  Say the Special Player bats 0.250 like everyone else,</t>
  </si>
  <si>
    <t>Note that this question CAN BE answered by statistical theory, once you know the winning percentage.</t>
  </si>
  <si>
    <t>sqrt(162)*0.497, or about 6.25, games.</t>
  </si>
  <si>
    <t>The maximum number of repetitions depends on your computer.</t>
  </si>
  <si>
    <t>These kinds of questions cannot be answered by intuition or common sense reasoning.  I also believe they can't be cracked</t>
  </si>
  <si>
    <t>by analytical methods relying on deriving the desired distribution because the chance process embedded in a baseball game is</t>
  </si>
  <si>
    <t xml:space="preserve">The name “Monte Carlo” was coined by [Nicholas] Metropolis (inspired by [Stanislaw] Ulam's interest in poker) </t>
  </si>
  <si>
    <t xml:space="preserve">during the Manhattan Project of World War II, because of the similarity of statistical simulation to games of chance, </t>
  </si>
  <si>
    <t xml:space="preserve">and because the capital of Monaco was a center for gambling and similar pursuits. Monte Carlo is now used routinely </t>
  </si>
  <si>
    <t>I ran 1,000,000 repetitions on a Dell OptiPlex GX1 Pentium III, 7333 MHz with no problems.</t>
  </si>
  <si>
    <t>It took about 16 minutes.</t>
  </si>
  <si>
    <t>The maximum number of repetitions is determined by your computer's memory.</t>
  </si>
  <si>
    <t>Individual game results are not displayed, enabling (depending on the computer used) millions of repetitions.</t>
  </si>
  <si>
    <r>
      <t xml:space="preserve">individual results to 65,000.  The </t>
    </r>
    <r>
      <rPr>
        <sz val="10"/>
        <rFont val="Arial"/>
        <family val="0"/>
      </rPr>
      <t>MCSim2</t>
    </r>
    <r>
      <rPr>
        <sz val="10"/>
        <rFont val="Arial"/>
        <family val="0"/>
      </rPr>
      <t xml:space="preserve"> sheet has no such limitation.  You can run millions of repetitions.</t>
    </r>
  </si>
  <si>
    <t>This sheet sets the parameters.  Once set, run Monte Carlo simulations to see the effects.</t>
  </si>
  <si>
    <t>This sheet explains the virtual baseball game by playing one inning.</t>
  </si>
  <si>
    <t>Click the Play One Game buttons (below and in SpecialTeam sheet).</t>
  </si>
  <si>
    <t>Who won?</t>
  </si>
  <si>
    <t>Click the Play One Game buttons (below and in RegularTeam sheet).</t>
  </si>
  <si>
    <t>Max Number of Repetitions is 65,000.</t>
  </si>
  <si>
    <r>
      <t xml:space="preserve">Use </t>
    </r>
    <r>
      <rPr>
        <i/>
        <sz val="12"/>
        <color indexed="10"/>
        <rFont val="Times New Roman"/>
        <family val="0"/>
      </rPr>
      <t>MCSim2</t>
    </r>
    <r>
      <rPr>
        <sz val="12"/>
        <color indexed="10"/>
        <rFont val="Times New Roman"/>
        <family val="0"/>
      </rPr>
      <t xml:space="preserve"> sheet for more repetitions.</t>
    </r>
  </si>
  <si>
    <t>Sample Number (Repetition)</t>
  </si>
  <si>
    <t>You can open and run other applications while the simulation is running, but it will run slower.</t>
  </si>
  <si>
    <t>This is the "pure result" version.</t>
  </si>
  <si>
    <t>Results of Monte Carlo Simulation of Winning Percentage</t>
  </si>
  <si>
    <t>Results of Monte Carlo Simulation for Groups of Games (162-Game Season or 7-Game Series)</t>
  </si>
  <si>
    <t>Player 4</t>
  </si>
  <si>
    <t>Player 5</t>
  </si>
  <si>
    <t>Player 6</t>
  </si>
  <si>
    <t>Player 7</t>
  </si>
  <si>
    <t>Player 8</t>
  </si>
  <si>
    <t>Player 9</t>
  </si>
  <si>
    <t>Regular Players</t>
  </si>
  <si>
    <t>Avg</t>
  </si>
  <si>
    <t>Single</t>
  </si>
  <si>
    <t>Double</t>
  </si>
  <si>
    <t>Triple</t>
  </si>
  <si>
    <t>Home Run</t>
  </si>
  <si>
    <t>Special Player</t>
  </si>
  <si>
    <t>Runs Scored</t>
  </si>
  <si>
    <t>sum</t>
  </si>
  <si>
    <t>Total Runs</t>
  </si>
  <si>
    <t>Name\Inning</t>
  </si>
  <si>
    <t>Out</t>
  </si>
  <si>
    <t>Read this sheet,</t>
  </si>
  <si>
    <t>scrolling down as needed,</t>
  </si>
  <si>
    <t>for an explanation of</t>
  </si>
  <si>
    <t>what this workbook does</t>
  </si>
  <si>
    <t>and how to use it.</t>
  </si>
  <si>
    <t>Worth in wins and losses, not dollars and cents.  The former is a first step to the latter.</t>
  </si>
  <si>
    <t>This file was written to honor the memory</t>
  </si>
  <si>
    <t>RegularTeam and SpecialTeam:</t>
  </si>
  <si>
    <t>MCSim:</t>
  </si>
  <si>
    <t>Using the Workbook:</t>
  </si>
  <si>
    <t>There is no manual.  Go to the Setup sheet, by clicking on the Setup sheet tab at the bottom of the window, and explore.  Move on</t>
  </si>
  <si>
    <t xml:space="preserve">to the OneInning sheet and play a few innings.  Use the RegularTeam and SpecialTeam sheets to play a few games.  </t>
  </si>
  <si>
    <t>Reading the Results</t>
  </si>
  <si>
    <t>first out</t>
  </si>
  <si>
    <t>single</t>
  </si>
  <si>
    <t>single, runner advances to second</t>
  </si>
  <si>
    <t>home run, 3 runs score</t>
  </si>
  <si>
    <t>second out</t>
  </si>
  <si>
    <t>double, runner advances to third</t>
  </si>
  <si>
    <t>single, runner scores, runner advances to third</t>
  </si>
  <si>
    <t>third out</t>
  </si>
  <si>
    <t>Regular Team Wins</t>
  </si>
  <si>
    <t>Special Team Wins</t>
  </si>
  <si>
    <t>Once you know the winning percentage, you can also use statistical theory to work out the exact chances of a</t>
  </si>
  <si>
    <t>team winning a 7-game series.  Again, Monte Carlo simulation can be used to check the result (and to test the simulator).</t>
  </si>
  <si>
    <t>In a regular major-league season, each team plays 162 games.  Say we know the Special Player is worth about 6 wins,</t>
  </si>
  <si>
    <t>but 20% of the hits are home runs (instead of 10% for everyone else).  How many wins would this type of player bring to the team?</t>
  </si>
  <si>
    <t>In a 162 game season, the Special Player might be worth only a win or two over .500 (81 wins and 81 losses).</t>
  </si>
  <si>
    <t>so such a Special Player must have a big impact.  But how big?  Would you expect the Special Player's team to have</t>
  </si>
  <si>
    <t>If the Special Team wins 55% of its games, then it will win 0.55*162, or 89, games in a season, give or take</t>
  </si>
  <si>
    <t>Monte Carlo Simulation of a Special Baseball Player</t>
  </si>
  <si>
    <t>Please send any comments, suggestions, and new questions that can be answered with this workbook to: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</si>
</sst>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&quot;C&quot;#,##0_);\(&quot;C&quot;#,##0\)"/>
    <numFmt numFmtId="169" formatCode="&quot;C&quot;#,##0_);[Red]\(&quot;C&quot;#,##0\)"/>
    <numFmt numFmtId="170" formatCode="&quot;C&quot;#,##0.00_);\(&quot;C&quot;#,##0.00\)"/>
    <numFmt numFmtId="171" formatCode="&quot;C&quot;#,##0.00_);[Red]\(&quot;C&quot;#,##0.00\)"/>
    <numFmt numFmtId="172" formatCode="_(&quot;C&quot;* #,##0_);_(&quot;C&quot;* \(#,##0\);_(&quot;C&quot;* &quot;-&quot;_);_(@_)"/>
    <numFmt numFmtId="173" formatCode="_(&quot;C&quot;* #,##0.00_);_(&quot;C&quot;* \(#,##0.00\);_(&quot;C&quot;* &quot;-&quot;??_);_(@_)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%"/>
    <numFmt numFmtId="182" formatCode="0.000E+00"/>
    <numFmt numFmtId="183" formatCode="0.0E+00"/>
    <numFmt numFmtId="184" formatCode="0E+00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_(&quot;$&quot;* #,##0.00000_);_(&quot;$&quot;* \(#,##0.00000\);_(&quot;$&quot;* &quot;-&quot;??_);_(@_)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#,##0.0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0.000%"/>
  </numFmts>
  <fonts count="23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2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0"/>
    </font>
    <font>
      <sz val="12"/>
      <color indexed="9"/>
      <name val="Times New Roman"/>
      <family val="1"/>
    </font>
    <font>
      <sz val="10.75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sz val="12"/>
      <color indexed="10"/>
      <name val="Times New Roman"/>
      <family val="0"/>
    </font>
    <font>
      <sz val="12"/>
      <color indexed="18"/>
      <name val="Times New Roman"/>
      <family val="0"/>
    </font>
    <font>
      <sz val="10"/>
      <color indexed="18"/>
      <name val="Arial"/>
      <family val="0"/>
    </font>
    <font>
      <sz val="12"/>
      <color indexed="14"/>
      <name val="Times New Roman"/>
      <family val="0"/>
    </font>
    <font>
      <sz val="10"/>
      <color indexed="14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0"/>
    </font>
    <font>
      <i/>
      <sz val="12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 applyProtection="1">
      <alignment/>
      <protection locked="0"/>
    </xf>
    <xf numFmtId="2" fontId="0" fillId="0" borderId="0" xfId="0" applyNumberFormat="1" applyAlignment="1">
      <alignment horizontal="center"/>
    </xf>
    <xf numFmtId="0" fontId="5" fillId="0" borderId="0" xfId="21" applyFont="1" applyAlignment="1">
      <alignment horizontal="left"/>
      <protection/>
    </xf>
    <xf numFmtId="0" fontId="4" fillId="0" borderId="0" xfId="21">
      <alignment/>
      <protection/>
    </xf>
    <xf numFmtId="0" fontId="4" fillId="0" borderId="0" xfId="21" applyAlignment="1">
      <alignment wrapText="1"/>
      <protection/>
    </xf>
    <xf numFmtId="0" fontId="0" fillId="0" borderId="0" xfId="0" applyAlignment="1">
      <alignment wrapText="1"/>
    </xf>
    <xf numFmtId="0" fontId="4" fillId="0" borderId="0" xfId="21" applyAlignment="1">
      <alignment horizontal="center"/>
      <protection/>
    </xf>
    <xf numFmtId="0" fontId="4" fillId="0" borderId="0" xfId="21" applyBorder="1">
      <alignment/>
      <protection/>
    </xf>
    <xf numFmtId="1" fontId="4" fillId="0" borderId="0" xfId="21" applyNumberFormat="1" applyBorder="1">
      <alignment/>
      <protection/>
    </xf>
    <xf numFmtId="0" fontId="4" fillId="0" borderId="11" xfId="21" applyBorder="1">
      <alignment/>
      <protection/>
    </xf>
    <xf numFmtId="0" fontId="4" fillId="0" borderId="12" xfId="21" applyBorder="1">
      <alignment/>
      <protection/>
    </xf>
    <xf numFmtId="10" fontId="4" fillId="0" borderId="0" xfId="22" applyNumberFormat="1" applyAlignment="1">
      <alignment/>
    </xf>
    <xf numFmtId="0" fontId="4" fillId="0" borderId="4" xfId="21" applyBorder="1">
      <alignment/>
      <protection/>
    </xf>
    <xf numFmtId="0" fontId="4" fillId="0" borderId="1" xfId="21" applyBorder="1">
      <alignment/>
      <protection/>
    </xf>
    <xf numFmtId="9" fontId="4" fillId="0" borderId="0" xfId="22" applyAlignment="1">
      <alignment/>
    </xf>
    <xf numFmtId="0" fontId="4" fillId="0" borderId="11" xfId="21" applyFont="1" applyBorder="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4" fillId="0" borderId="5" xfId="21" applyBorder="1">
      <alignment/>
      <protection/>
    </xf>
    <xf numFmtId="0" fontId="4" fillId="0" borderId="0" xfId="21" applyFont="1">
      <alignment/>
      <protection/>
    </xf>
    <xf numFmtId="0" fontId="6" fillId="0" borderId="13" xfId="21" applyFont="1" applyBorder="1" applyAlignment="1">
      <alignment wrapText="1"/>
      <protection/>
    </xf>
    <xf numFmtId="0" fontId="4" fillId="0" borderId="14" xfId="21" applyBorder="1" applyAlignment="1">
      <alignment wrapText="1"/>
      <protection/>
    </xf>
    <xf numFmtId="0" fontId="4" fillId="0" borderId="15" xfId="21" applyBorder="1" applyAlignment="1">
      <alignment wrapText="1"/>
      <protection/>
    </xf>
    <xf numFmtId="2" fontId="4" fillId="0" borderId="1" xfId="21" applyNumberFormat="1" applyBorder="1">
      <alignment/>
      <protection/>
    </xf>
    <xf numFmtId="1" fontId="4" fillId="0" borderId="0" xfId="22" applyNumberFormat="1" applyAlignment="1">
      <alignment horizontal="center"/>
    </xf>
    <xf numFmtId="1" fontId="4" fillId="0" borderId="1" xfId="22" applyNumberFormat="1" applyFont="1" applyBorder="1" applyAlignment="1">
      <alignment horizontal="center" wrapText="1"/>
    </xf>
    <xf numFmtId="164" fontId="4" fillId="0" borderId="12" xfId="22" applyNumberFormat="1" applyBorder="1" applyAlignment="1">
      <alignment/>
    </xf>
    <xf numFmtId="164" fontId="4" fillId="0" borderId="5" xfId="22" applyNumberFormat="1" applyBorder="1" applyAlignment="1">
      <alignment/>
    </xf>
    <xf numFmtId="1" fontId="4" fillId="0" borderId="5" xfId="22" applyNumberFormat="1" applyFont="1" applyBorder="1" applyAlignment="1">
      <alignment horizontal="center" wrapText="1"/>
    </xf>
    <xf numFmtId="0" fontId="12" fillId="0" borderId="14" xfId="21" applyFont="1" applyBorder="1">
      <alignment/>
      <protection/>
    </xf>
    <xf numFmtId="0" fontId="13" fillId="0" borderId="0" xfId="21" applyFont="1" applyBorder="1">
      <alignment/>
      <protection/>
    </xf>
    <xf numFmtId="1" fontId="14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4" fillId="0" borderId="7" xfId="21" applyFont="1" applyBorder="1" applyAlignment="1">
      <alignment horizontal="center"/>
      <protection/>
    </xf>
    <xf numFmtId="0" fontId="4" fillId="0" borderId="9" xfId="21" applyFont="1" applyBorder="1" applyAlignment="1">
      <alignment horizontal="center"/>
      <protection/>
    </xf>
    <xf numFmtId="0" fontId="15" fillId="0" borderId="0" xfId="21" applyFont="1" applyBorder="1">
      <alignment/>
      <protection/>
    </xf>
    <xf numFmtId="1" fontId="16" fillId="0" borderId="0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4" fillId="0" borderId="13" xfId="21" applyFont="1" applyBorder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3" fillId="0" borderId="0" xfId="20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13" fillId="0" borderId="8" xfId="21" applyFont="1" applyBorder="1" applyAlignment="1">
      <alignment horizontal="center"/>
      <protection/>
    </xf>
    <xf numFmtId="164" fontId="13" fillId="0" borderId="0" xfId="22" applyNumberFormat="1" applyFont="1" applyBorder="1" applyAlignment="1">
      <alignment horizontal="center"/>
    </xf>
    <xf numFmtId="164" fontId="13" fillId="0" borderId="1" xfId="22" applyNumberFormat="1" applyFont="1" applyBorder="1" applyAlignment="1">
      <alignment horizontal="center"/>
    </xf>
    <xf numFmtId="0" fontId="13" fillId="0" borderId="0" xfId="21" applyFont="1" applyBorder="1">
      <alignment/>
      <protection/>
    </xf>
    <xf numFmtId="0" fontId="16" fillId="0" borderId="9" xfId="0" applyFont="1" applyBorder="1" applyAlignment="1">
      <alignment horizontal="center"/>
    </xf>
    <xf numFmtId="164" fontId="15" fillId="0" borderId="12" xfId="22" applyNumberFormat="1" applyFont="1" applyBorder="1" applyAlignment="1">
      <alignment horizontal="center"/>
    </xf>
    <xf numFmtId="164" fontId="15" fillId="0" borderId="5" xfId="22" applyNumberFormat="1" applyFont="1" applyBorder="1" applyAlignment="1">
      <alignment horizontal="center"/>
    </xf>
    <xf numFmtId="0" fontId="15" fillId="0" borderId="0" xfId="21" applyFont="1">
      <alignment/>
      <protection/>
    </xf>
    <xf numFmtId="0" fontId="14" fillId="0" borderId="0" xfId="0" applyFont="1" applyAlignment="1">
      <alignment/>
    </xf>
    <xf numFmtId="0" fontId="19" fillId="0" borderId="9" xfId="0" applyFont="1" applyBorder="1" applyAlignment="1">
      <alignment horizontal="center"/>
    </xf>
    <xf numFmtId="0" fontId="15" fillId="0" borderId="11" xfId="21" applyFont="1" applyBorder="1">
      <alignment/>
      <protection/>
    </xf>
    <xf numFmtId="167" fontId="16" fillId="0" borderId="12" xfId="0" applyNumberFormat="1" applyFont="1" applyBorder="1" applyAlignment="1">
      <alignment horizontal="center"/>
    </xf>
    <xf numFmtId="0" fontId="13" fillId="0" borderId="4" xfId="21" applyFont="1" applyBorder="1">
      <alignment/>
      <protection/>
    </xf>
    <xf numFmtId="167" fontId="14" fillId="0" borderId="5" xfId="0" applyNumberFormat="1" applyFont="1" applyBorder="1" applyAlignment="1">
      <alignment horizontal="center"/>
    </xf>
    <xf numFmtId="1" fontId="13" fillId="0" borderId="0" xfId="22" applyNumberFormat="1" applyFont="1" applyBorder="1" applyAlignment="1">
      <alignment horizontal="center"/>
    </xf>
    <xf numFmtId="1" fontId="13" fillId="0" borderId="1" xfId="22" applyNumberFormat="1" applyFont="1" applyBorder="1" applyAlignment="1">
      <alignment horizontal="center"/>
    </xf>
    <xf numFmtId="1" fontId="15" fillId="0" borderId="12" xfId="22" applyNumberFormat="1" applyFont="1" applyBorder="1" applyAlignment="1">
      <alignment horizontal="center"/>
    </xf>
    <xf numFmtId="1" fontId="15" fillId="0" borderId="5" xfId="22" applyNumberFormat="1" applyFont="1" applyBorder="1" applyAlignment="1">
      <alignment horizontal="center"/>
    </xf>
    <xf numFmtId="1" fontId="15" fillId="0" borderId="0" xfId="22" applyNumberFormat="1" applyFont="1" applyAlignment="1">
      <alignment horizontal="center"/>
    </xf>
    <xf numFmtId="1" fontId="15" fillId="0" borderId="1" xfId="22" applyNumberFormat="1" applyFont="1" applyBorder="1" applyAlignment="1">
      <alignment horizontal="center" wrapText="1"/>
    </xf>
    <xf numFmtId="1" fontId="13" fillId="0" borderId="0" xfId="22" applyNumberFormat="1" applyFont="1" applyAlignment="1">
      <alignment horizontal="center"/>
    </xf>
    <xf numFmtId="1" fontId="13" fillId="0" borderId="1" xfId="22" applyNumberFormat="1" applyFont="1" applyBorder="1" applyAlignment="1">
      <alignment horizontal="center" wrapText="1"/>
    </xf>
    <xf numFmtId="164" fontId="15" fillId="0" borderId="12" xfId="22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0" fontId="14" fillId="0" borderId="0" xfId="22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164" fontId="0" fillId="2" borderId="3" xfId="0" applyNumberForma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3" fillId="0" borderId="0" xfId="20" applyAlignment="1">
      <alignment horizontal="center"/>
    </xf>
    <xf numFmtId="0" fontId="12" fillId="0" borderId="13" xfId="21" applyFont="1" applyBorder="1">
      <alignment/>
      <protection/>
    </xf>
    <xf numFmtId="1" fontId="16" fillId="0" borderId="12" xfId="0" applyNumberFormat="1" applyFont="1" applyBorder="1" applyAlignment="1">
      <alignment horizontal="center"/>
    </xf>
    <xf numFmtId="0" fontId="13" fillId="0" borderId="11" xfId="21" applyFont="1" applyBorder="1">
      <alignment/>
      <protection/>
    </xf>
    <xf numFmtId="1" fontId="14" fillId="0" borderId="1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205" fontId="14" fillId="0" borderId="5" xfId="22" applyNumberFormat="1" applyFont="1" applyBorder="1" applyAlignment="1">
      <alignment horizontal="center"/>
    </xf>
    <xf numFmtId="15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10" fontId="12" fillId="0" borderId="14" xfId="22" applyNumberFormat="1" applyFont="1" applyBorder="1" applyAlignment="1">
      <alignment/>
    </xf>
    <xf numFmtId="0" fontId="12" fillId="0" borderId="15" xfId="21" applyFont="1" applyBorder="1">
      <alignment/>
      <protection/>
    </xf>
    <xf numFmtId="0" fontId="12" fillId="0" borderId="4" xfId="21" applyFont="1" applyBorder="1">
      <alignment/>
      <protection/>
    </xf>
    <xf numFmtId="10" fontId="12" fillId="0" borderId="1" xfId="22" applyNumberFormat="1" applyFont="1" applyBorder="1" applyAlignment="1">
      <alignment/>
    </xf>
    <xf numFmtId="0" fontId="12" fillId="0" borderId="5" xfId="21" applyFont="1" applyBorder="1">
      <alignment/>
      <protection/>
    </xf>
    <xf numFmtId="0" fontId="4" fillId="0" borderId="1" xfId="21" applyFont="1" applyBorder="1" applyAlignment="1">
      <alignment horizontal="center" wrapText="1"/>
      <protection/>
    </xf>
    <xf numFmtId="0" fontId="4" fillId="0" borderId="7" xfId="21" applyFont="1" applyBorder="1" applyAlignment="1">
      <alignment horizontal="center"/>
      <protection/>
    </xf>
    <xf numFmtId="0" fontId="4" fillId="0" borderId="9" xfId="21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eCarl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Empirical Histogram for 1000 Games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 Special 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MCSim!$AK$1:$AK$36</c:f>
              <c:numCache/>
            </c:numRef>
          </c:xVal>
          <c:yVal>
            <c:numRef>
              <c:f>MCSim!$AL$1:$AL$36</c:f>
              <c:numCache/>
            </c:numRef>
          </c:yVal>
          <c:smooth val="0"/>
        </c:ser>
        <c:ser>
          <c:idx val="1"/>
          <c:order val="1"/>
          <c:tx>
            <c:v> Regular 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MCSim!$AM$1:$AM$36</c:f>
              <c:numCache/>
            </c:numRef>
          </c:xVal>
          <c:yVal>
            <c:numRef>
              <c:f>MCSim!$AN$1:$AN$36</c:f>
              <c:numCache/>
            </c:numRef>
          </c:yVal>
          <c:smooth val="0"/>
        </c:ser>
        <c:axId val="24761345"/>
        <c:axId val="21525514"/>
      </c:scatterChart>
      <c:valAx>
        <c:axId val="2476134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1525514"/>
        <c:crosses val="autoZero"/>
        <c:crossBetween val="midCat"/>
        <c:dispUnits/>
        <c:majorUnit val="1"/>
      </c:valAx>
      <c:valAx>
        <c:axId val="21525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613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Empirical Histogram for 10 Series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 Special 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MoreMCSim!$AK$1:$AK$16</c:f>
              <c:numCache/>
            </c:numRef>
          </c:xVal>
          <c:yVal>
            <c:numRef>
              <c:f>MoreMCSim!$AL$1:$AL$16</c:f>
              <c:numCache/>
            </c:numRef>
          </c:yVal>
          <c:smooth val="0"/>
        </c:ser>
        <c:ser>
          <c:idx val="1"/>
          <c:order val="1"/>
          <c:tx>
            <c:v> Regular 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MoreMCSim!$AM$1:$AM$16</c:f>
              <c:numCache/>
            </c:numRef>
          </c:xVal>
          <c:yVal>
            <c:numRef>
              <c:f>MoreMCSim!$AN$1:$AN$16</c:f>
              <c:numCache/>
            </c:numRef>
          </c:yVal>
          <c:smooth val="0"/>
        </c:ser>
        <c:axId val="59511899"/>
        <c:axId val="65845044"/>
      </c:scatterChart>
      <c:valAx>
        <c:axId val="59511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5845044"/>
        <c:crosses val="autoZero"/>
        <c:crossBetween val="midCat"/>
        <c:dispUnits/>
      </c:valAx>
      <c:valAx>
        <c:axId val="65845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118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19</xdr:col>
      <xdr:colOff>0</xdr:colOff>
      <xdr:row>22</xdr:row>
      <xdr:rowOff>0</xdr:rowOff>
    </xdr:to>
    <xdr:graphicFrame>
      <xdr:nvGraphicFramePr>
        <xdr:cNvPr id="1" name="EmpHist"/>
        <xdr:cNvGraphicFramePr/>
      </xdr:nvGraphicFramePr>
      <xdr:xfrm>
        <a:off x="7267575" y="2266950"/>
        <a:ext cx="7439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19</xdr:col>
      <xdr:colOff>0</xdr:colOff>
      <xdr:row>22</xdr:row>
      <xdr:rowOff>0</xdr:rowOff>
    </xdr:to>
    <xdr:graphicFrame>
      <xdr:nvGraphicFramePr>
        <xdr:cNvPr id="1" name="EmpHist"/>
        <xdr:cNvGraphicFramePr/>
      </xdr:nvGraphicFramePr>
      <xdr:xfrm>
        <a:off x="7200900" y="2457450"/>
        <a:ext cx="6858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ep1.phy.ornl.gov/mc/node1.html" TargetMode="External" /><Relationship Id="rId2" Type="http://schemas.openxmlformats.org/officeDocument/2006/relationships/hyperlink" Target="http://csep1.phy.ornl.gov/mc/node1.html" TargetMode="External" /><Relationship Id="rId3" Type="http://schemas.openxmlformats.org/officeDocument/2006/relationships/hyperlink" Target="http://www.wabash.edu/econexcel" TargetMode="External" /><Relationship Id="rId4" Type="http://schemas.openxmlformats.org/officeDocument/2006/relationships/hyperlink" Target="http://www.wabash.edu/econexce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5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5.7109375" style="0" customWidth="1"/>
    <col min="6" max="16384" width="8.8515625" style="0" customWidth="1"/>
  </cols>
  <sheetData>
    <row r="1" spans="5:9" ht="12.75">
      <c r="E1" s="60" t="s">
        <v>206</v>
      </c>
      <c r="I1" t="s">
        <v>182</v>
      </c>
    </row>
    <row r="2" spans="5:9" ht="12.75">
      <c r="E2" s="60" t="s">
        <v>96</v>
      </c>
      <c r="I2" t="s">
        <v>46</v>
      </c>
    </row>
    <row r="3" ht="12.75">
      <c r="E3" s="60" t="s">
        <v>97</v>
      </c>
    </row>
    <row r="4" spans="5:9" ht="12.75">
      <c r="E4" s="5" t="s">
        <v>98</v>
      </c>
      <c r="I4" t="s">
        <v>113</v>
      </c>
    </row>
    <row r="5" spans="5:9" ht="12.75">
      <c r="E5" s="5" t="s">
        <v>99</v>
      </c>
      <c r="I5" t="s">
        <v>114</v>
      </c>
    </row>
    <row r="6" spans="5:9" ht="12.75">
      <c r="E6" s="5" t="s">
        <v>100</v>
      </c>
      <c r="I6" t="s">
        <v>115</v>
      </c>
    </row>
    <row r="7" spans="5:9" ht="12.75">
      <c r="E7" s="5" t="s">
        <v>101</v>
      </c>
      <c r="I7" t="s">
        <v>116</v>
      </c>
    </row>
    <row r="8" ht="12.75">
      <c r="E8" s="5" t="s">
        <v>102</v>
      </c>
    </row>
    <row r="9" spans="4:6" ht="12.75">
      <c r="D9" s="61"/>
      <c r="E9" s="103" t="s">
        <v>9</v>
      </c>
      <c r="F9" s="61"/>
    </row>
    <row r="11" spans="5:9" ht="12.75">
      <c r="E11" s="110">
        <v>37088</v>
      </c>
      <c r="I11" s="90" t="s">
        <v>176</v>
      </c>
    </row>
    <row r="12" ht="12.75">
      <c r="I12" s="90" t="s">
        <v>177</v>
      </c>
    </row>
    <row r="13" spans="1:9" ht="12.75">
      <c r="A13" s="59" t="s">
        <v>103</v>
      </c>
      <c r="I13" s="90" t="s">
        <v>178</v>
      </c>
    </row>
    <row r="14" spans="1:9" ht="12.75">
      <c r="A14" t="s">
        <v>104</v>
      </c>
      <c r="I14" s="90" t="s">
        <v>179</v>
      </c>
    </row>
    <row r="15" ht="12.75">
      <c r="I15" s="90" t="s">
        <v>180</v>
      </c>
    </row>
    <row r="16" ht="12.75">
      <c r="A16" s="73" t="s">
        <v>94</v>
      </c>
    </row>
    <row r="18" ht="12.75">
      <c r="A18" s="73" t="s">
        <v>95</v>
      </c>
    </row>
    <row r="20" ht="12.75">
      <c r="A20" s="73" t="s">
        <v>41</v>
      </c>
    </row>
    <row r="22" ht="12.75">
      <c r="A22" s="73" t="s">
        <v>42</v>
      </c>
    </row>
    <row r="24" ht="12.75">
      <c r="A24" s="59" t="s">
        <v>93</v>
      </c>
    </row>
    <row r="25" ht="12.75">
      <c r="A25" s="73" t="s">
        <v>94</v>
      </c>
    </row>
    <row r="26" ht="12.75">
      <c r="A26" t="s">
        <v>181</v>
      </c>
    </row>
    <row r="27" ht="12.75">
      <c r="A27" t="s">
        <v>105</v>
      </c>
    </row>
    <row r="28" ht="12.75">
      <c r="A28" t="s">
        <v>53</v>
      </c>
    </row>
    <row r="29" ht="12.75">
      <c r="A29" t="s">
        <v>49</v>
      </c>
    </row>
    <row r="30" ht="12.75">
      <c r="A30" t="s">
        <v>203</v>
      </c>
    </row>
    <row r="31" ht="12.75">
      <c r="A31" t="s">
        <v>50</v>
      </c>
    </row>
    <row r="32" ht="12.75">
      <c r="A32" t="s">
        <v>204</v>
      </c>
    </row>
    <row r="33" ht="12.75">
      <c r="A33" t="s">
        <v>51</v>
      </c>
    </row>
    <row r="34" ht="12.75">
      <c r="A34" t="s">
        <v>62</v>
      </c>
    </row>
    <row r="35" ht="12.75">
      <c r="A35" t="s">
        <v>40</v>
      </c>
    </row>
    <row r="36" ht="12.75">
      <c r="A36" t="s">
        <v>54</v>
      </c>
    </row>
    <row r="37" ht="12.75">
      <c r="A37" t="s">
        <v>52</v>
      </c>
    </row>
    <row r="38" ht="12.75">
      <c r="A38" t="s">
        <v>63</v>
      </c>
    </row>
    <row r="39" ht="12.75">
      <c r="A39" t="s">
        <v>55</v>
      </c>
    </row>
    <row r="41" ht="12.75">
      <c r="A41" s="73" t="s">
        <v>95</v>
      </c>
    </row>
    <row r="42" ht="12.75">
      <c r="A42" t="s">
        <v>17</v>
      </c>
    </row>
    <row r="43" ht="12.75">
      <c r="A43" t="s">
        <v>18</v>
      </c>
    </row>
    <row r="44" ht="12.75">
      <c r="A44" t="s">
        <v>19</v>
      </c>
    </row>
    <row r="46" ht="12.75">
      <c r="A46" s="73" t="s">
        <v>41</v>
      </c>
    </row>
    <row r="47" ht="12.75">
      <c r="A47" t="s">
        <v>132</v>
      </c>
    </row>
    <row r="48" ht="12.75">
      <c r="A48" t="s">
        <v>202</v>
      </c>
    </row>
    <row r="50" ht="12.75">
      <c r="A50" s="73" t="s">
        <v>42</v>
      </c>
    </row>
    <row r="51" ht="12.75">
      <c r="A51" t="s">
        <v>201</v>
      </c>
    </row>
    <row r="52" ht="12.75">
      <c r="A52" t="s">
        <v>23</v>
      </c>
    </row>
    <row r="53" ht="12.75">
      <c r="A53" t="s">
        <v>43</v>
      </c>
    </row>
    <row r="54" ht="12.75">
      <c r="A54" t="s">
        <v>131</v>
      </c>
    </row>
    <row r="55" ht="12.75">
      <c r="A55" t="s">
        <v>24</v>
      </c>
    </row>
    <row r="57" ht="12.75">
      <c r="A57" s="59" t="s">
        <v>25</v>
      </c>
    </row>
    <row r="58" ht="12.75">
      <c r="A58" t="s">
        <v>136</v>
      </c>
    </row>
    <row r="59" ht="12.75">
      <c r="A59" t="s">
        <v>137</v>
      </c>
    </row>
    <row r="60" ht="12.75">
      <c r="A60" t="s">
        <v>47</v>
      </c>
    </row>
    <row r="61" ht="12.75">
      <c r="A61" t="s">
        <v>48</v>
      </c>
    </row>
    <row r="62" ht="12.75">
      <c r="A62" t="s">
        <v>27</v>
      </c>
    </row>
    <row r="63" ht="12.75">
      <c r="A63" t="s">
        <v>26</v>
      </c>
    </row>
    <row r="64" ht="12.75">
      <c r="A64" t="s">
        <v>29</v>
      </c>
    </row>
    <row r="65" ht="12.75">
      <c r="A65" t="s">
        <v>30</v>
      </c>
    </row>
    <row r="66" ht="12.75">
      <c r="A66" t="s">
        <v>28</v>
      </c>
    </row>
    <row r="68" ht="12.75">
      <c r="B68" t="s">
        <v>138</v>
      </c>
    </row>
    <row r="69" ht="12.75">
      <c r="B69" t="s">
        <v>139</v>
      </c>
    </row>
    <row r="70" ht="12.75">
      <c r="B70" t="s">
        <v>140</v>
      </c>
    </row>
    <row r="71" ht="12.75">
      <c r="B71" t="s">
        <v>118</v>
      </c>
    </row>
    <row r="72" ht="12.75">
      <c r="B72" t="s">
        <v>119</v>
      </c>
    </row>
    <row r="73" ht="12.75">
      <c r="B73" t="s">
        <v>120</v>
      </c>
    </row>
    <row r="74" ht="12.75">
      <c r="B74" s="89" t="s">
        <v>121</v>
      </c>
    </row>
    <row r="75" spans="2:5" ht="12.75">
      <c r="B75" s="61" t="s">
        <v>122</v>
      </c>
      <c r="C75" s="61"/>
      <c r="D75" s="61"/>
      <c r="E75" s="61"/>
    </row>
    <row r="77" ht="12.75">
      <c r="A77" t="s">
        <v>56</v>
      </c>
    </row>
    <row r="79" ht="12.75">
      <c r="A79" t="s">
        <v>13</v>
      </c>
    </row>
    <row r="80" ht="12.75">
      <c r="A80" t="s">
        <v>14</v>
      </c>
    </row>
    <row r="81" ht="12.75">
      <c r="A81" t="s">
        <v>106</v>
      </c>
    </row>
    <row r="82" ht="12.75">
      <c r="A82" t="s">
        <v>145</v>
      </c>
    </row>
    <row r="83" ht="12.75">
      <c r="A83" t="s">
        <v>143</v>
      </c>
    </row>
    <row r="85" ht="12.75">
      <c r="A85" s="59" t="s">
        <v>123</v>
      </c>
    </row>
    <row r="86" ht="12.75">
      <c r="A86" t="s">
        <v>124</v>
      </c>
    </row>
    <row r="87" ht="12.75">
      <c r="B87" s="59" t="s">
        <v>125</v>
      </c>
    </row>
    <row r="88" ht="12.75">
      <c r="B88" t="s">
        <v>126</v>
      </c>
    </row>
    <row r="89" ht="12.75">
      <c r="B89" t="s">
        <v>129</v>
      </c>
    </row>
    <row r="90" ht="12.75">
      <c r="B90" s="59" t="s">
        <v>130</v>
      </c>
    </row>
    <row r="91" ht="12.75">
      <c r="B91" t="s">
        <v>20</v>
      </c>
    </row>
    <row r="92" ht="12.75">
      <c r="B92" s="59" t="s">
        <v>183</v>
      </c>
    </row>
    <row r="93" ht="12.75">
      <c r="B93" t="s">
        <v>10</v>
      </c>
    </row>
    <row r="94" ht="12.75">
      <c r="B94" s="59" t="s">
        <v>184</v>
      </c>
    </row>
    <row r="95" ht="12.75">
      <c r="B95" t="s">
        <v>32</v>
      </c>
    </row>
    <row r="96" ht="12.75">
      <c r="B96" s="59" t="s">
        <v>109</v>
      </c>
    </row>
    <row r="97" ht="12.75">
      <c r="B97" t="s">
        <v>144</v>
      </c>
    </row>
    <row r="98" ht="12.75">
      <c r="B98" s="59" t="s">
        <v>33</v>
      </c>
    </row>
    <row r="99" ht="12.75">
      <c r="B99" t="s">
        <v>34</v>
      </c>
    </row>
    <row r="102" ht="12.75">
      <c r="A102" s="59" t="s">
        <v>185</v>
      </c>
    </row>
    <row r="103" ht="12.75">
      <c r="A103" t="s">
        <v>186</v>
      </c>
    </row>
    <row r="104" ht="12.75">
      <c r="A104" t="s">
        <v>187</v>
      </c>
    </row>
    <row r="105" ht="12.75">
      <c r="A105" t="s">
        <v>11</v>
      </c>
    </row>
    <row r="106" ht="12.75">
      <c r="A106" t="s">
        <v>110</v>
      </c>
    </row>
    <row r="107" ht="12.75">
      <c r="A107" t="s">
        <v>61</v>
      </c>
    </row>
    <row r="108" ht="12.75">
      <c r="A108" t="s">
        <v>0</v>
      </c>
    </row>
    <row r="109" ht="12.75">
      <c r="B109" s="73" t="s">
        <v>94</v>
      </c>
    </row>
    <row r="110" ht="12.75">
      <c r="B110" s="73" t="s">
        <v>95</v>
      </c>
    </row>
    <row r="111" ht="12.75">
      <c r="B111" s="73" t="s">
        <v>41</v>
      </c>
    </row>
    <row r="112" ht="12.75">
      <c r="B112" s="73"/>
    </row>
    <row r="113" spans="1:2" ht="12.75">
      <c r="A113" t="s">
        <v>59</v>
      </c>
      <c r="B113" s="73"/>
    </row>
    <row r="114" spans="1:2" ht="12.75">
      <c r="A114" t="s">
        <v>60</v>
      </c>
      <c r="B114" s="73"/>
    </row>
    <row r="115" spans="1:2" ht="12.75">
      <c r="A115" t="s">
        <v>1</v>
      </c>
      <c r="B115" s="73"/>
    </row>
    <row r="116" spans="1:2" ht="12.75">
      <c r="A116" t="s">
        <v>2</v>
      </c>
      <c r="B116" s="73"/>
    </row>
    <row r="118" ht="12.75">
      <c r="A118" t="s">
        <v>4</v>
      </c>
    </row>
    <row r="119" ht="12.75">
      <c r="B119" s="73" t="s">
        <v>42</v>
      </c>
    </row>
    <row r="120" ht="12.75">
      <c r="B120" t="s">
        <v>133</v>
      </c>
    </row>
    <row r="121" ht="12.75">
      <c r="B121" t="s">
        <v>205</v>
      </c>
    </row>
    <row r="122" ht="12.75">
      <c r="B122" t="s">
        <v>134</v>
      </c>
    </row>
    <row r="123" ht="12.75">
      <c r="B123" t="s">
        <v>58</v>
      </c>
    </row>
    <row r="124" ht="12.75">
      <c r="B124" t="s">
        <v>199</v>
      </c>
    </row>
    <row r="125" ht="12.75">
      <c r="B125" t="s">
        <v>200</v>
      </c>
    </row>
    <row r="127" ht="12.75">
      <c r="A127" t="s">
        <v>3</v>
      </c>
    </row>
    <row r="129" ht="12.75">
      <c r="A129" t="s">
        <v>57</v>
      </c>
    </row>
    <row r="131" ht="12.75">
      <c r="A131" t="s">
        <v>111</v>
      </c>
    </row>
    <row r="132" ht="12.75">
      <c r="A132" t="s">
        <v>5</v>
      </c>
    </row>
    <row r="133" ht="12.75">
      <c r="A133" t="s">
        <v>6</v>
      </c>
    </row>
    <row r="134" ht="12.75">
      <c r="A134" t="s">
        <v>44</v>
      </c>
    </row>
    <row r="135" ht="12.75">
      <c r="A135" t="s">
        <v>45</v>
      </c>
    </row>
    <row r="137" ht="12.75">
      <c r="A137" s="59" t="s">
        <v>7</v>
      </c>
    </row>
    <row r="138" ht="12.75">
      <c r="A138" s="59"/>
    </row>
    <row r="139" ht="12.75">
      <c r="A139" t="s">
        <v>8</v>
      </c>
    </row>
    <row r="140" ht="12.75">
      <c r="A140" t="s">
        <v>128</v>
      </c>
    </row>
    <row r="141" ht="12.75">
      <c r="A141" t="s">
        <v>127</v>
      </c>
    </row>
    <row r="143" ht="12.75">
      <c r="A143" t="s">
        <v>207</v>
      </c>
    </row>
    <row r="145" ht="12.75">
      <c r="A145" s="62" t="s">
        <v>97</v>
      </c>
    </row>
    <row r="146" ht="12.75">
      <c r="A146" s="63" t="s">
        <v>98</v>
      </c>
    </row>
    <row r="147" ht="12.75">
      <c r="A147" s="63" t="s">
        <v>99</v>
      </c>
    </row>
    <row r="148" ht="12.75">
      <c r="A148" s="63" t="s">
        <v>100</v>
      </c>
    </row>
    <row r="149" ht="12.75">
      <c r="A149" s="63" t="s">
        <v>101</v>
      </c>
    </row>
    <row r="150" spans="1:4" ht="12.75">
      <c r="A150" s="63" t="s">
        <v>102</v>
      </c>
      <c r="B150" s="61"/>
      <c r="C150" s="61"/>
      <c r="D150" s="61"/>
    </row>
    <row r="151" ht="12.75">
      <c r="A151" s="61" t="s">
        <v>9</v>
      </c>
    </row>
  </sheetData>
  <hyperlinks>
    <hyperlink ref="B75" r:id="rId1" display="http://csep1.phy.ornl.gov/mc/node1.html"/>
    <hyperlink ref="B75:E75" r:id="rId2" display="http://csep1.phy.ornl.gov/mc/node1.html"/>
    <hyperlink ref="A150:D150" r:id="rId3" display="http://www.wabash.edu/econexcel"/>
    <hyperlink ref="E9" r:id="rId4" display="http://www.wabash.edu/econexcel"/>
  </hyperlinks>
  <printOptions/>
  <pageMargins left="0.75" right="0.75" top="1" bottom="1" header="0.5" footer="0.5"/>
  <pageSetup fitToHeight="4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7"/>
  <sheetViews>
    <sheetView workbookViewId="0" topLeftCell="A1">
      <selection activeCell="I10" sqref="I10"/>
    </sheetView>
  </sheetViews>
  <sheetFormatPr defaultColWidth="9.140625" defaultRowHeight="12.75"/>
  <cols>
    <col min="1" max="4" width="8.8515625" style="0" customWidth="1"/>
    <col min="5" max="5" width="11.7109375" style="0" customWidth="1"/>
    <col min="6" max="16384" width="8.8515625" style="0" customWidth="1"/>
  </cols>
  <sheetData>
    <row r="1" ht="13.5" thickBot="1">
      <c r="A1" t="s">
        <v>164</v>
      </c>
    </row>
    <row r="2" spans="1:6" ht="12.75">
      <c r="A2" s="10" t="s">
        <v>165</v>
      </c>
      <c r="B2" s="11" t="s">
        <v>166</v>
      </c>
      <c r="C2" s="12" t="s">
        <v>167</v>
      </c>
      <c r="D2" s="12" t="s">
        <v>168</v>
      </c>
      <c r="E2" s="13" t="s">
        <v>169</v>
      </c>
      <c r="F2" s="5" t="s">
        <v>172</v>
      </c>
    </row>
    <row r="3" spans="1:7" ht="13.5" thickBot="1">
      <c r="A3" s="6">
        <v>0.25</v>
      </c>
      <c r="B3" s="7">
        <v>0.6</v>
      </c>
      <c r="C3" s="8">
        <v>0.25</v>
      </c>
      <c r="D3" s="8">
        <v>0.05</v>
      </c>
      <c r="E3" s="9">
        <f>1-SUM(B3:D3)</f>
        <v>0.09999999999999998</v>
      </c>
      <c r="F3" s="15">
        <f>SUM(B3:E3)</f>
        <v>1</v>
      </c>
      <c r="G3" t="s">
        <v>70</v>
      </c>
    </row>
    <row r="4" ht="12.75">
      <c r="F4" s="5"/>
    </row>
    <row r="5" spans="1:6" ht="13.5" thickBot="1">
      <c r="A5" t="s">
        <v>170</v>
      </c>
      <c r="F5" s="5"/>
    </row>
    <row r="6" spans="1:6" ht="12.75">
      <c r="A6" s="10" t="s">
        <v>165</v>
      </c>
      <c r="B6" s="11" t="s">
        <v>166</v>
      </c>
      <c r="C6" s="12" t="s">
        <v>167</v>
      </c>
      <c r="D6" s="12" t="s">
        <v>168</v>
      </c>
      <c r="E6" s="13" t="s">
        <v>169</v>
      </c>
      <c r="F6" s="5"/>
    </row>
    <row r="7" spans="1:7" ht="13.5" thickBot="1">
      <c r="A7" s="6">
        <v>0.35</v>
      </c>
      <c r="B7" s="7">
        <v>0.6</v>
      </c>
      <c r="C7" s="8">
        <v>0.25</v>
      </c>
      <c r="D7" s="8">
        <v>0.05</v>
      </c>
      <c r="E7" s="9">
        <v>0.1</v>
      </c>
      <c r="F7" s="15">
        <f>SUM(B7:E7)</f>
        <v>1</v>
      </c>
      <c r="G7" t="s">
        <v>71</v>
      </c>
    </row>
    <row r="9" ht="13.5" thickBot="1">
      <c r="A9" t="s">
        <v>67</v>
      </c>
    </row>
    <row r="10" spans="1:2" ht="13.5" thickBot="1">
      <c r="A10" s="14">
        <v>3</v>
      </c>
      <c r="B10" t="s">
        <v>68</v>
      </c>
    </row>
    <row r="13" ht="12.75">
      <c r="C13" t="s">
        <v>69</v>
      </c>
    </row>
    <row r="14" ht="12.75">
      <c r="C14" t="s">
        <v>89</v>
      </c>
    </row>
    <row r="17" ht="12.75">
      <c r="A17" s="111" t="s">
        <v>146</v>
      </c>
    </row>
  </sheetData>
  <sheetProtection sheet="1"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workbookViewId="0" topLeftCell="A1">
      <selection activeCell="A2" sqref="A2"/>
    </sheetView>
  </sheetViews>
  <sheetFormatPr defaultColWidth="9.140625" defaultRowHeight="12.75"/>
  <cols>
    <col min="1" max="1" width="12.421875" style="92" customWidth="1"/>
    <col min="2" max="2" width="9.140625" style="56" customWidth="1"/>
    <col min="3" max="16384" width="8.8515625" style="92" customWidth="1"/>
  </cols>
  <sheetData>
    <row r="1" spans="1:10" ht="12.75">
      <c r="A1" s="112" t="s">
        <v>147</v>
      </c>
      <c r="J1" s="93" t="s">
        <v>188</v>
      </c>
    </row>
    <row r="2" spans="10:11" ht="12.75">
      <c r="J2" s="92">
        <v>0</v>
      </c>
      <c r="K2" s="92" t="s">
        <v>189</v>
      </c>
    </row>
    <row r="3" spans="10:11" ht="12.75">
      <c r="J3" s="92">
        <v>1</v>
      </c>
      <c r="K3" s="92" t="s">
        <v>190</v>
      </c>
    </row>
    <row r="4" spans="10:11" ht="12.75">
      <c r="J4" s="92">
        <v>1</v>
      </c>
      <c r="K4" s="92" t="s">
        <v>191</v>
      </c>
    </row>
    <row r="5" spans="1:11" ht="12.75">
      <c r="A5" s="92" t="s">
        <v>171</v>
      </c>
      <c r="J5" s="92">
        <v>4</v>
      </c>
      <c r="K5" s="92" t="s">
        <v>192</v>
      </c>
    </row>
    <row r="6" spans="1:11" ht="13.5" thickBot="1">
      <c r="A6" s="94" t="s">
        <v>36</v>
      </c>
      <c r="B6" s="57"/>
      <c r="D6" s="92">
        <v>0</v>
      </c>
      <c r="E6" s="92" t="s">
        <v>175</v>
      </c>
      <c r="J6" s="92">
        <v>0</v>
      </c>
      <c r="K6" s="92" t="s">
        <v>193</v>
      </c>
    </row>
    <row r="7" spans="1:11" ht="12.75">
      <c r="A7" s="92" t="s">
        <v>35</v>
      </c>
      <c r="D7" s="92">
        <v>1</v>
      </c>
      <c r="E7" s="92" t="s">
        <v>166</v>
      </c>
      <c r="J7" s="92">
        <v>1</v>
      </c>
      <c r="K7" s="92" t="s">
        <v>190</v>
      </c>
    </row>
    <row r="8" spans="1:11" ht="12.75">
      <c r="A8" s="92" t="s">
        <v>37</v>
      </c>
      <c r="D8" s="92">
        <v>2</v>
      </c>
      <c r="E8" s="92" t="s">
        <v>167</v>
      </c>
      <c r="J8" s="92">
        <v>2</v>
      </c>
      <c r="K8" s="92" t="s">
        <v>194</v>
      </c>
    </row>
    <row r="9" spans="1:11" ht="12.75">
      <c r="A9" s="92" t="s">
        <v>38</v>
      </c>
      <c r="D9" s="92">
        <v>3</v>
      </c>
      <c r="E9" s="92" t="s">
        <v>168</v>
      </c>
      <c r="J9" s="92">
        <v>1</v>
      </c>
      <c r="K9" s="92" t="s">
        <v>195</v>
      </c>
    </row>
    <row r="10" spans="1:11" ht="12.75">
      <c r="A10" s="92" t="s">
        <v>158</v>
      </c>
      <c r="D10" s="92">
        <v>4</v>
      </c>
      <c r="E10" s="92" t="s">
        <v>169</v>
      </c>
      <c r="J10" s="92">
        <v>0</v>
      </c>
      <c r="K10" s="92" t="s">
        <v>196</v>
      </c>
    </row>
    <row r="11" ht="12.75">
      <c r="A11" s="92" t="s">
        <v>159</v>
      </c>
    </row>
    <row r="12" spans="1:5" ht="12.75">
      <c r="A12" s="92" t="s">
        <v>160</v>
      </c>
      <c r="E12" s="92" t="s">
        <v>64</v>
      </c>
    </row>
    <row r="13" spans="1:6" ht="12.75">
      <c r="A13" s="92" t="s">
        <v>161</v>
      </c>
      <c r="F13" s="92" t="s">
        <v>65</v>
      </c>
    </row>
    <row r="14" ht="12.75">
      <c r="A14" s="92" t="s">
        <v>162</v>
      </c>
    </row>
    <row r="15" spans="1:5" ht="13.5" thickBot="1">
      <c r="A15" s="94" t="s">
        <v>163</v>
      </c>
      <c r="E15" s="92" t="s">
        <v>88</v>
      </c>
    </row>
    <row r="16" spans="1:5" ht="12.75">
      <c r="A16" s="92" t="s">
        <v>35</v>
      </c>
      <c r="E16" s="92" t="s">
        <v>90</v>
      </c>
    </row>
    <row r="17" ht="12.75">
      <c r="A17" s="92" t="s">
        <v>37</v>
      </c>
    </row>
    <row r="18" spans="1:5" ht="12.75">
      <c r="A18" s="92" t="s">
        <v>38</v>
      </c>
      <c r="E18" s="92" t="s">
        <v>91</v>
      </c>
    </row>
    <row r="19" spans="1:5" ht="13.5" thickBot="1">
      <c r="A19" s="92" t="s">
        <v>158</v>
      </c>
      <c r="E19" s="92" t="s">
        <v>12</v>
      </c>
    </row>
    <row r="20" spans="1:9" ht="12.75">
      <c r="A20" s="92" t="s">
        <v>159</v>
      </c>
      <c r="E20" s="95" t="s">
        <v>165</v>
      </c>
      <c r="F20" s="96" t="s">
        <v>166</v>
      </c>
      <c r="G20" s="97" t="s">
        <v>167</v>
      </c>
      <c r="H20" s="97" t="s">
        <v>168</v>
      </c>
      <c r="I20" s="98" t="s">
        <v>169</v>
      </c>
    </row>
    <row r="21" spans="1:9" ht="13.5" thickBot="1">
      <c r="A21" s="92" t="s">
        <v>160</v>
      </c>
      <c r="E21" s="99">
        <f>Setup!A3</f>
        <v>0.25</v>
      </c>
      <c r="F21" s="100">
        <f>Setup!B3</f>
        <v>0.6</v>
      </c>
      <c r="G21" s="101">
        <f>Setup!C3</f>
        <v>0.25</v>
      </c>
      <c r="H21" s="101">
        <f>Setup!D3</f>
        <v>0.05</v>
      </c>
      <c r="I21" s="102">
        <f>Setup!E3</f>
        <v>0.09999999999999998</v>
      </c>
    </row>
    <row r="22" ht="12.75">
      <c r="A22" s="92" t="s">
        <v>161</v>
      </c>
    </row>
    <row r="23" ht="12.75">
      <c r="A23" s="92" t="s">
        <v>162</v>
      </c>
    </row>
    <row r="24" ht="12.75">
      <c r="A24" s="92" t="s">
        <v>163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J24"/>
  <sheetViews>
    <sheetView workbookViewId="0" topLeftCell="A1">
      <selection activeCell="H4" sqref="H4"/>
    </sheetView>
  </sheetViews>
  <sheetFormatPr defaultColWidth="9.140625" defaultRowHeight="12.75"/>
  <cols>
    <col min="1" max="1" width="12.421875" style="0" customWidth="1"/>
    <col min="2" max="9" width="8.8515625" style="0" customWidth="1"/>
    <col min="10" max="10" width="9.421875" style="0" bestFit="1" customWidth="1"/>
    <col min="11" max="16384" width="8.8515625" style="0" customWidth="1"/>
  </cols>
  <sheetData>
    <row r="1" spans="1:9" ht="12.75">
      <c r="A1" s="111" t="s">
        <v>148</v>
      </c>
      <c r="I1" t="s">
        <v>66</v>
      </c>
    </row>
    <row r="2" spans="1:10" ht="12.75">
      <c r="A2" s="111" t="s">
        <v>149</v>
      </c>
      <c r="I2" t="s">
        <v>165</v>
      </c>
      <c r="J2" s="1"/>
    </row>
    <row r="3" ht="12.75">
      <c r="I3" t="s">
        <v>173</v>
      </c>
    </row>
    <row r="4" ht="12.75">
      <c r="J4" s="4">
        <f>SUM(B5:J5)</f>
        <v>0</v>
      </c>
    </row>
    <row r="5" ht="13.5" thickBot="1">
      <c r="A5" t="s">
        <v>171</v>
      </c>
    </row>
    <row r="6" spans="1:10" ht="14.25" thickBot="1" thickTop="1">
      <c r="A6" s="3" t="s">
        <v>174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</row>
    <row r="7" ht="13.5" thickTop="1">
      <c r="A7" t="s">
        <v>35</v>
      </c>
    </row>
    <row r="8" ht="12.75">
      <c r="A8" t="s">
        <v>37</v>
      </c>
    </row>
    <row r="9" ht="12.75">
      <c r="A9" t="s">
        <v>38</v>
      </c>
    </row>
    <row r="10" ht="12.75">
      <c r="A10" t="s">
        <v>158</v>
      </c>
    </row>
    <row r="11" ht="12.75">
      <c r="A11" t="s">
        <v>159</v>
      </c>
    </row>
    <row r="12" ht="12.75">
      <c r="A12" t="s">
        <v>160</v>
      </c>
    </row>
    <row r="13" ht="12.75">
      <c r="A13" t="s">
        <v>161</v>
      </c>
    </row>
    <row r="14" ht="12.75">
      <c r="A14" t="s">
        <v>162</v>
      </c>
    </row>
    <row r="15" ht="13.5" thickBot="1">
      <c r="A15" s="2" t="s">
        <v>163</v>
      </c>
    </row>
    <row r="16" ht="12.75">
      <c r="A16" t="s">
        <v>35</v>
      </c>
    </row>
    <row r="17" ht="12.75">
      <c r="A17" t="s">
        <v>37</v>
      </c>
    </row>
    <row r="18" ht="12.75">
      <c r="A18" t="s">
        <v>38</v>
      </c>
    </row>
    <row r="19" ht="12.75">
      <c r="A19" t="s">
        <v>158</v>
      </c>
    </row>
    <row r="20" ht="12.75">
      <c r="A20" t="s">
        <v>159</v>
      </c>
    </row>
    <row r="21" ht="12.75">
      <c r="A21" t="s">
        <v>160</v>
      </c>
    </row>
    <row r="22" ht="12.75">
      <c r="A22" t="s">
        <v>161</v>
      </c>
    </row>
    <row r="23" ht="12.75">
      <c r="A23" t="s">
        <v>162</v>
      </c>
    </row>
    <row r="24" ht="12.75">
      <c r="A24" t="s">
        <v>163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1"/>
  <dimension ref="A1:J24"/>
  <sheetViews>
    <sheetView workbookViewId="0" topLeftCell="A1">
      <selection activeCell="H4" sqref="H4"/>
    </sheetView>
  </sheetViews>
  <sheetFormatPr defaultColWidth="9.140625" defaultRowHeight="12.75"/>
  <cols>
    <col min="1" max="1" width="13.28125" style="0" customWidth="1"/>
    <col min="2" max="16384" width="8.8515625" style="0" customWidth="1"/>
  </cols>
  <sheetData>
    <row r="1" spans="1:9" ht="12.75">
      <c r="A1" s="111" t="s">
        <v>150</v>
      </c>
      <c r="I1" t="s">
        <v>66</v>
      </c>
    </row>
    <row r="2" spans="1:10" ht="12.75">
      <c r="A2" s="111" t="s">
        <v>149</v>
      </c>
      <c r="I2" t="s">
        <v>165</v>
      </c>
      <c r="J2" s="1"/>
    </row>
    <row r="3" ht="12.75">
      <c r="I3" t="s">
        <v>173</v>
      </c>
    </row>
    <row r="4" ht="12.75">
      <c r="J4" s="4">
        <f>SUM(B5:J5)</f>
        <v>0</v>
      </c>
    </row>
    <row r="5" ht="13.5" thickBot="1">
      <c r="A5" t="s">
        <v>171</v>
      </c>
    </row>
    <row r="6" spans="1:10" ht="14.25" thickBot="1" thickTop="1">
      <c r="A6" s="3" t="s">
        <v>174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</row>
    <row r="7" ht="13.5" thickTop="1">
      <c r="A7" t="s">
        <v>35</v>
      </c>
    </row>
    <row r="8" ht="12.75">
      <c r="A8" t="s">
        <v>37</v>
      </c>
    </row>
    <row r="9" ht="12.75">
      <c r="A9" t="s">
        <v>170</v>
      </c>
    </row>
    <row r="10" ht="12.75">
      <c r="A10" t="s">
        <v>158</v>
      </c>
    </row>
    <row r="11" ht="12.75">
      <c r="A11" t="s">
        <v>159</v>
      </c>
    </row>
    <row r="12" ht="12.75">
      <c r="A12" t="s">
        <v>160</v>
      </c>
    </row>
    <row r="13" ht="12.75">
      <c r="A13" t="s">
        <v>161</v>
      </c>
    </row>
    <row r="14" ht="12.75">
      <c r="A14" t="s">
        <v>162</v>
      </c>
    </row>
    <row r="15" ht="13.5" thickBot="1">
      <c r="A15" s="2" t="s">
        <v>163</v>
      </c>
    </row>
    <row r="16" ht="12.75">
      <c r="A16" t="str">
        <f>A7</f>
        <v>Player 1</v>
      </c>
    </row>
    <row r="17" ht="12.75">
      <c r="A17" t="str">
        <f aca="true" t="shared" si="0" ref="A17:A24">A8</f>
        <v>Player 2</v>
      </c>
    </row>
    <row r="18" ht="12.75">
      <c r="A18" t="str">
        <f t="shared" si="0"/>
        <v>Special Player</v>
      </c>
    </row>
    <row r="19" ht="12.75">
      <c r="A19" t="str">
        <f t="shared" si="0"/>
        <v>Player 4</v>
      </c>
    </row>
    <row r="20" ht="12.75">
      <c r="A20" t="str">
        <f t="shared" si="0"/>
        <v>Player 5</v>
      </c>
    </row>
    <row r="21" ht="12.75">
      <c r="A21" t="str">
        <f t="shared" si="0"/>
        <v>Player 6</v>
      </c>
    </row>
    <row r="22" ht="12.75">
      <c r="A22" t="str">
        <f t="shared" si="0"/>
        <v>Player 7</v>
      </c>
    </row>
    <row r="23" ht="12.75">
      <c r="A23" t="str">
        <f t="shared" si="0"/>
        <v>Player 8</v>
      </c>
    </row>
    <row r="24" ht="12.75">
      <c r="A24" t="str">
        <f t="shared" si="0"/>
        <v>Player 9</v>
      </c>
    </row>
  </sheetData>
  <printOptions/>
  <pageMargins left="0.75" right="0.75" top="1" bottom="1" header="0.5" footer="0.5"/>
  <pageSetup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AN1002"/>
  <sheetViews>
    <sheetView workbookViewId="0" topLeftCell="A1">
      <selection activeCell="L2" sqref="L2"/>
    </sheetView>
  </sheetViews>
  <sheetFormatPr defaultColWidth="9.140625" defaultRowHeight="12.75"/>
  <cols>
    <col min="1" max="1" width="12.421875" style="20" customWidth="1"/>
    <col min="2" max="2" width="11.140625" style="38" customWidth="1"/>
    <col min="3" max="3" width="11.8515625" style="83" customWidth="1"/>
    <col min="4" max="4" width="11.8515625" style="85" customWidth="1"/>
    <col min="5" max="5" width="16.421875" style="38" customWidth="1"/>
    <col min="6" max="6" width="14.421875" style="17" customWidth="1"/>
    <col min="7" max="9" width="10.28125" style="17" customWidth="1"/>
    <col min="10" max="10" width="11.421875" style="17" customWidth="1"/>
    <col min="11" max="11" width="13.00390625" style="17" customWidth="1"/>
    <col min="12" max="12" width="8.421875" style="17" customWidth="1"/>
    <col min="13" max="13" width="9.421875" style="17" customWidth="1"/>
    <col min="14" max="14" width="11.421875" style="17" customWidth="1"/>
    <col min="15" max="15" width="13.00390625" style="17" customWidth="1"/>
    <col min="16" max="16" width="10.28125" style="17" customWidth="1"/>
    <col min="17" max="17" width="10.28125" style="0" customWidth="1"/>
    <col min="18" max="18" width="11.8515625" style="0" bestFit="1" customWidth="1"/>
    <col min="19" max="19" width="12.421875" style="0" customWidth="1"/>
    <col min="20" max="20" width="10.28125" style="0" customWidth="1"/>
    <col min="21" max="21" width="16.28125" style="0" customWidth="1"/>
    <col min="22" max="23" width="12.8515625" style="0" customWidth="1"/>
    <col min="24" max="25" width="10.28125" style="0" customWidth="1"/>
    <col min="26" max="16384" width="10.28125" style="17" customWidth="1"/>
  </cols>
  <sheetData>
    <row r="1" spans="1:40" ht="31.5" thickBot="1">
      <c r="A1" s="16" t="s">
        <v>156</v>
      </c>
      <c r="J1"/>
      <c r="K1"/>
      <c r="L1"/>
      <c r="M1"/>
      <c r="N1"/>
      <c r="O1"/>
      <c r="P1"/>
      <c r="Z1"/>
      <c r="AA1"/>
      <c r="AB1"/>
      <c r="AC1"/>
      <c r="AD1"/>
      <c r="AE1"/>
      <c r="AF1"/>
      <c r="AG1" t="s">
        <v>72</v>
      </c>
      <c r="AH1"/>
      <c r="AI1"/>
      <c r="AJ1"/>
      <c r="AK1">
        <v>-0.5</v>
      </c>
      <c r="AL1">
        <v>0</v>
      </c>
      <c r="AM1">
        <v>-0.5</v>
      </c>
      <c r="AN1">
        <v>0</v>
      </c>
    </row>
    <row r="2" spans="1:40" s="18" customFormat="1" ht="48.75" thickBot="1">
      <c r="A2" s="118" t="s">
        <v>153</v>
      </c>
      <c r="B2" s="39" t="s">
        <v>80</v>
      </c>
      <c r="C2" s="84" t="str">
        <f>IF(G23=1,"Regular Team Runs Scored","Regular Team Hits")</f>
        <v>Regular Team Runs Scored</v>
      </c>
      <c r="D2" s="86" t="str">
        <f>IF(G23=1,"Special Team Runs Scored","Special Team Hits")</f>
        <v>Special Team Runs Scored</v>
      </c>
      <c r="E2" s="42" t="s">
        <v>81</v>
      </c>
      <c r="F2" s="34" t="s">
        <v>73</v>
      </c>
      <c r="G2" s="35"/>
      <c r="H2" s="36"/>
      <c r="J2" s="19"/>
      <c r="K2" s="19"/>
      <c r="L2" s="19"/>
      <c r="M2" s="19"/>
      <c r="N2" s="19"/>
      <c r="O2" s="19"/>
      <c r="P2" s="19"/>
      <c r="Q2"/>
      <c r="R2"/>
      <c r="S2"/>
      <c r="T2"/>
      <c r="U2"/>
      <c r="V2"/>
      <c r="W2"/>
      <c r="X2"/>
      <c r="Y2" s="19"/>
      <c r="Z2" s="19"/>
      <c r="AA2" s="19"/>
      <c r="AB2" s="19"/>
      <c r="AC2" s="19"/>
      <c r="AD2" s="19"/>
      <c r="AE2" s="19"/>
      <c r="AF2" s="19"/>
      <c r="AG2" s="19"/>
      <c r="AH2" s="19">
        <v>-0.5</v>
      </c>
      <c r="AI2" s="19"/>
      <c r="AJ2" s="19"/>
      <c r="AK2" s="19">
        <v>-0.5</v>
      </c>
      <c r="AL2" s="19">
        <v>156</v>
      </c>
      <c r="AM2" s="19">
        <v>-0.5</v>
      </c>
      <c r="AN2" s="19">
        <v>148</v>
      </c>
    </row>
    <row r="3" spans="1:40" ht="16.5" thickBot="1">
      <c r="A3" s="20">
        <v>1</v>
      </c>
      <c r="B3" s="38">
        <v>1</v>
      </c>
      <c r="C3" s="83">
        <v>0</v>
      </c>
      <c r="D3" s="85">
        <v>1</v>
      </c>
      <c r="F3" s="29"/>
      <c r="G3" s="21">
        <v>1000</v>
      </c>
      <c r="H3" s="24"/>
      <c r="J3"/>
      <c r="Z3"/>
      <c r="AA3"/>
      <c r="AB3"/>
      <c r="AC3"/>
      <c r="AD3"/>
      <c r="AE3"/>
      <c r="AF3"/>
      <c r="AG3"/>
      <c r="AH3">
        <v>0.5</v>
      </c>
      <c r="AI3">
        <v>156</v>
      </c>
      <c r="AJ3">
        <v>148</v>
      </c>
      <c r="AK3">
        <v>0.5</v>
      </c>
      <c r="AL3">
        <v>156</v>
      </c>
      <c r="AM3">
        <v>0.5</v>
      </c>
      <c r="AN3">
        <v>148</v>
      </c>
    </row>
    <row r="4" spans="1:40" ht="15.75">
      <c r="A4" s="20">
        <v>2</v>
      </c>
      <c r="B4" s="38">
        <v>1</v>
      </c>
      <c r="C4" s="83">
        <v>1</v>
      </c>
      <c r="D4" s="85">
        <v>5</v>
      </c>
      <c r="F4" s="29"/>
      <c r="G4" s="22">
        <v>3.999999677762389</v>
      </c>
      <c r="H4" s="24" t="s">
        <v>74</v>
      </c>
      <c r="J4" s="52" t="s">
        <v>83</v>
      </c>
      <c r="K4" s="53" t="str">
        <f>IF(G23=1,"Runs Scored","Hits")</f>
        <v>Runs Scored</v>
      </c>
      <c r="L4" s="43"/>
      <c r="M4" s="74" t="s">
        <v>82</v>
      </c>
      <c r="N4" s="52" t="s">
        <v>84</v>
      </c>
      <c r="O4" s="53" t="str">
        <f>IF(G23=1,"Runs Scored","Hits")</f>
        <v>Runs Scored</v>
      </c>
      <c r="P4" s="119" t="s">
        <v>92</v>
      </c>
      <c r="Q4" s="120"/>
      <c r="R4" s="46"/>
      <c r="S4" s="13" t="s">
        <v>87</v>
      </c>
      <c r="Z4"/>
      <c r="AA4"/>
      <c r="AB4"/>
      <c r="AC4"/>
      <c r="AD4"/>
      <c r="AE4"/>
      <c r="AF4"/>
      <c r="AG4"/>
      <c r="AH4">
        <v>1.5</v>
      </c>
      <c r="AI4">
        <v>193</v>
      </c>
      <c r="AJ4">
        <v>165</v>
      </c>
      <c r="AK4">
        <v>0.5</v>
      </c>
      <c r="AL4">
        <v>193</v>
      </c>
      <c r="AM4">
        <v>0.5</v>
      </c>
      <c r="AN4">
        <v>165</v>
      </c>
    </row>
    <row r="5" spans="1:40" ht="16.5" thickBot="1">
      <c r="A5" s="20">
        <v>3</v>
      </c>
      <c r="C5" s="83">
        <v>1</v>
      </c>
      <c r="D5" s="85">
        <v>0</v>
      </c>
      <c r="F5" s="26"/>
      <c r="G5" s="37">
        <f>G4/60</f>
        <v>0.06666666129603982</v>
      </c>
      <c r="H5" s="32" t="s">
        <v>75</v>
      </c>
      <c r="J5" s="23" t="s">
        <v>76</v>
      </c>
      <c r="K5" s="40">
        <f>AVERAGE(C:C)</f>
        <v>2.775</v>
      </c>
      <c r="L5" s="54" t="s">
        <v>83</v>
      </c>
      <c r="M5" s="55">
        <f>G3-M6</f>
        <v>472</v>
      </c>
      <c r="N5" s="23" t="s">
        <v>76</v>
      </c>
      <c r="O5" s="40">
        <f>AVERAGE(D:D)</f>
        <v>2.875</v>
      </c>
      <c r="P5" s="75" t="s">
        <v>83</v>
      </c>
      <c r="Q5" s="76">
        <v>0.2517874446743315</v>
      </c>
      <c r="R5" s="47" t="s">
        <v>86</v>
      </c>
      <c r="S5" s="49">
        <f>COUNT(E:E)</f>
        <v>154</v>
      </c>
      <c r="Z5"/>
      <c r="AA5"/>
      <c r="AB5"/>
      <c r="AC5"/>
      <c r="AD5"/>
      <c r="AE5"/>
      <c r="AF5"/>
      <c r="AG5"/>
      <c r="AH5">
        <v>2.5</v>
      </c>
      <c r="AI5">
        <v>173</v>
      </c>
      <c r="AJ5">
        <v>199</v>
      </c>
      <c r="AK5">
        <v>1.5</v>
      </c>
      <c r="AL5">
        <v>193</v>
      </c>
      <c r="AM5">
        <v>1.5</v>
      </c>
      <c r="AN5">
        <v>165</v>
      </c>
    </row>
    <row r="6" spans="1:40" ht="16.5" thickBot="1">
      <c r="A6" s="20">
        <v>4</v>
      </c>
      <c r="B6" s="38">
        <v>1</v>
      </c>
      <c r="C6" s="83">
        <v>1</v>
      </c>
      <c r="D6" s="85">
        <v>3</v>
      </c>
      <c r="J6" s="23" t="s">
        <v>77</v>
      </c>
      <c r="K6" s="40">
        <f>STDEV(C:C)</f>
        <v>2.284205024202642</v>
      </c>
      <c r="L6" s="44" t="s">
        <v>84</v>
      </c>
      <c r="M6" s="45">
        <f>SUM(B:B)</f>
        <v>528</v>
      </c>
      <c r="N6" s="23" t="s">
        <v>77</v>
      </c>
      <c r="O6" s="40">
        <f>STDEV(D:D)</f>
        <v>2.3316971955663135</v>
      </c>
      <c r="P6" s="77" t="s">
        <v>84</v>
      </c>
      <c r="Q6" s="78">
        <v>0.2577938272887873</v>
      </c>
      <c r="R6" s="47" t="s">
        <v>79</v>
      </c>
      <c r="S6" s="50">
        <f>MIN(E:E)</f>
        <v>10</v>
      </c>
      <c r="Z6"/>
      <c r="AA6"/>
      <c r="AB6"/>
      <c r="AC6"/>
      <c r="AD6"/>
      <c r="AE6"/>
      <c r="AF6"/>
      <c r="AG6"/>
      <c r="AH6">
        <v>3.5</v>
      </c>
      <c r="AI6">
        <v>151</v>
      </c>
      <c r="AJ6">
        <v>157</v>
      </c>
      <c r="AK6">
        <v>1.5</v>
      </c>
      <c r="AL6">
        <v>173</v>
      </c>
      <c r="AM6">
        <v>1.5</v>
      </c>
      <c r="AN6">
        <v>199</v>
      </c>
    </row>
    <row r="7" spans="1:40" ht="16.5" thickBot="1">
      <c r="A7" s="20">
        <v>5</v>
      </c>
      <c r="B7" s="38">
        <v>1</v>
      </c>
      <c r="C7" s="83">
        <v>0</v>
      </c>
      <c r="D7" s="85">
        <v>1</v>
      </c>
      <c r="F7" s="104" t="s">
        <v>151</v>
      </c>
      <c r="G7" s="113"/>
      <c r="H7" s="114"/>
      <c r="J7" s="23" t="s">
        <v>78</v>
      </c>
      <c r="K7" s="40">
        <f>MAX(C:C)</f>
        <v>17</v>
      </c>
      <c r="L7" s="44" t="s">
        <v>85</v>
      </c>
      <c r="M7" s="91">
        <f>M6/G3</f>
        <v>0.528</v>
      </c>
      <c r="N7" s="23" t="s">
        <v>78</v>
      </c>
      <c r="O7" s="40">
        <f>MAX(D:D)</f>
        <v>14</v>
      </c>
      <c r="R7" s="48" t="s">
        <v>78</v>
      </c>
      <c r="S7" s="51">
        <f>MAX(E:E)</f>
        <v>31</v>
      </c>
      <c r="Z7"/>
      <c r="AA7"/>
      <c r="AB7"/>
      <c r="AC7"/>
      <c r="AD7"/>
      <c r="AE7"/>
      <c r="AF7"/>
      <c r="AG7"/>
      <c r="AH7">
        <v>4.5</v>
      </c>
      <c r="AI7">
        <v>111</v>
      </c>
      <c r="AJ7">
        <v>118</v>
      </c>
      <c r="AK7">
        <v>2.5</v>
      </c>
      <c r="AL7">
        <v>173</v>
      </c>
      <c r="AM7">
        <v>2.5</v>
      </c>
      <c r="AN7">
        <v>199</v>
      </c>
    </row>
    <row r="8" spans="1:40" ht="16.5" thickBot="1">
      <c r="A8" s="20">
        <v>6</v>
      </c>
      <c r="C8" s="83">
        <v>4</v>
      </c>
      <c r="D8" s="85">
        <v>2</v>
      </c>
      <c r="F8" s="115" t="s">
        <v>152</v>
      </c>
      <c r="G8" s="116"/>
      <c r="H8" s="117"/>
      <c r="J8" s="26" t="s">
        <v>79</v>
      </c>
      <c r="K8" s="41">
        <f>MIN(C:C)</f>
        <v>0</v>
      </c>
      <c r="L8" s="27"/>
      <c r="M8" s="27"/>
      <c r="N8" s="26" t="s">
        <v>79</v>
      </c>
      <c r="O8" s="41">
        <f>MIN(D:D)</f>
        <v>0</v>
      </c>
      <c r="Z8"/>
      <c r="AA8"/>
      <c r="AB8"/>
      <c r="AC8"/>
      <c r="AD8"/>
      <c r="AE8"/>
      <c r="AF8"/>
      <c r="AG8"/>
      <c r="AH8">
        <v>5.5</v>
      </c>
      <c r="AI8">
        <v>98</v>
      </c>
      <c r="AJ8">
        <v>83</v>
      </c>
      <c r="AK8">
        <v>2.5</v>
      </c>
      <c r="AL8">
        <v>151</v>
      </c>
      <c r="AM8">
        <v>2.5</v>
      </c>
      <c r="AN8">
        <v>157</v>
      </c>
    </row>
    <row r="9" spans="1:40" ht="15.75">
      <c r="A9" s="20">
        <v>7</v>
      </c>
      <c r="B9" s="38">
        <v>1</v>
      </c>
      <c r="C9" s="83">
        <v>1</v>
      </c>
      <c r="D9" s="85">
        <v>4</v>
      </c>
      <c r="G9" s="28"/>
      <c r="J9" s="23"/>
      <c r="K9"/>
      <c r="L9" s="21"/>
      <c r="M9" s="21"/>
      <c r="N9" s="21"/>
      <c r="O9" s="24"/>
      <c r="Z9"/>
      <c r="AA9"/>
      <c r="AB9"/>
      <c r="AC9"/>
      <c r="AD9"/>
      <c r="AE9"/>
      <c r="AF9"/>
      <c r="AG9"/>
      <c r="AH9">
        <v>6.5</v>
      </c>
      <c r="AI9">
        <v>55</v>
      </c>
      <c r="AJ9">
        <v>50</v>
      </c>
      <c r="AK9">
        <v>3.5</v>
      </c>
      <c r="AL9">
        <v>151</v>
      </c>
      <c r="AM9">
        <v>3.5</v>
      </c>
      <c r="AN9">
        <v>157</v>
      </c>
    </row>
    <row r="10" spans="1:40" ht="15.75">
      <c r="A10" s="20">
        <v>8</v>
      </c>
      <c r="C10" s="83">
        <v>4</v>
      </c>
      <c r="D10" s="85">
        <v>0</v>
      </c>
      <c r="G10" s="28"/>
      <c r="J10" s="29"/>
      <c r="K10"/>
      <c r="L10" s="21"/>
      <c r="M10" s="21"/>
      <c r="N10" s="21"/>
      <c r="O10" s="24"/>
      <c r="Z10"/>
      <c r="AA10"/>
      <c r="AB10"/>
      <c r="AC10"/>
      <c r="AD10"/>
      <c r="AE10"/>
      <c r="AF10"/>
      <c r="AG10"/>
      <c r="AH10">
        <v>7.5</v>
      </c>
      <c r="AI10">
        <v>26</v>
      </c>
      <c r="AJ10">
        <v>38</v>
      </c>
      <c r="AK10">
        <v>3.5</v>
      </c>
      <c r="AL10">
        <v>111</v>
      </c>
      <c r="AM10">
        <v>3.5</v>
      </c>
      <c r="AN10">
        <v>118</v>
      </c>
    </row>
    <row r="11" spans="1:40" ht="15.75">
      <c r="A11" s="20">
        <v>9</v>
      </c>
      <c r="B11" s="38">
        <v>1</v>
      </c>
      <c r="C11" s="83">
        <v>2</v>
      </c>
      <c r="D11" s="85">
        <v>5</v>
      </c>
      <c r="E11" s="38">
        <v>10</v>
      </c>
      <c r="J11" s="23"/>
      <c r="K11"/>
      <c r="L11" s="21"/>
      <c r="M11" s="21"/>
      <c r="N11" s="21"/>
      <c r="O11" s="24"/>
      <c r="Z11"/>
      <c r="AA11"/>
      <c r="AB11"/>
      <c r="AC11"/>
      <c r="AD11"/>
      <c r="AE11"/>
      <c r="AF11"/>
      <c r="AG11"/>
      <c r="AH11">
        <v>8.5</v>
      </c>
      <c r="AI11">
        <v>19</v>
      </c>
      <c r="AJ11">
        <v>20</v>
      </c>
      <c r="AK11">
        <v>4.5</v>
      </c>
      <c r="AL11">
        <v>111</v>
      </c>
      <c r="AM11">
        <v>4.5</v>
      </c>
      <c r="AN11">
        <v>118</v>
      </c>
    </row>
    <row r="12" spans="1:40" ht="15.75">
      <c r="A12" s="20">
        <v>10</v>
      </c>
      <c r="B12" s="38">
        <v>1</v>
      </c>
      <c r="C12" s="83">
        <v>0</v>
      </c>
      <c r="D12" s="85">
        <v>1</v>
      </c>
      <c r="J12" s="23"/>
      <c r="K12" s="21"/>
      <c r="L12" s="21"/>
      <c r="M12" s="21"/>
      <c r="N12" s="21"/>
      <c r="O12" s="24"/>
      <c r="Z12"/>
      <c r="AA12"/>
      <c r="AB12"/>
      <c r="AC12"/>
      <c r="AD12"/>
      <c r="AE12"/>
      <c r="AF12"/>
      <c r="AG12"/>
      <c r="AH12">
        <v>9.5</v>
      </c>
      <c r="AI12">
        <v>9</v>
      </c>
      <c r="AJ12">
        <v>9</v>
      </c>
      <c r="AK12">
        <v>4.5</v>
      </c>
      <c r="AL12">
        <v>98</v>
      </c>
      <c r="AM12">
        <v>4.5</v>
      </c>
      <c r="AN12">
        <v>83</v>
      </c>
    </row>
    <row r="13" spans="1:40" ht="15.75">
      <c r="A13" s="20">
        <v>11</v>
      </c>
      <c r="B13" s="38">
        <v>1</v>
      </c>
      <c r="C13" s="83">
        <v>0</v>
      </c>
      <c r="D13" s="85">
        <v>4</v>
      </c>
      <c r="J13" s="23"/>
      <c r="K13" s="21"/>
      <c r="L13" s="21"/>
      <c r="M13" s="21"/>
      <c r="N13" s="21"/>
      <c r="O13" s="24"/>
      <c r="Z13"/>
      <c r="AA13"/>
      <c r="AB13"/>
      <c r="AC13"/>
      <c r="AD13"/>
      <c r="AE13"/>
      <c r="AF13"/>
      <c r="AG13"/>
      <c r="AH13">
        <v>10.5</v>
      </c>
      <c r="AI13">
        <v>4</v>
      </c>
      <c r="AJ13">
        <v>5</v>
      </c>
      <c r="AK13">
        <v>5.5</v>
      </c>
      <c r="AL13">
        <v>98</v>
      </c>
      <c r="AM13">
        <v>5.5</v>
      </c>
      <c r="AN13">
        <v>83</v>
      </c>
    </row>
    <row r="14" spans="1:40" ht="15.75">
      <c r="A14" s="20">
        <v>12</v>
      </c>
      <c r="B14" s="38">
        <v>1</v>
      </c>
      <c r="C14" s="83">
        <v>1</v>
      </c>
      <c r="D14" s="85">
        <v>2</v>
      </c>
      <c r="F14" s="30"/>
      <c r="J14" s="23"/>
      <c r="K14" s="21"/>
      <c r="L14" s="21"/>
      <c r="M14" s="21"/>
      <c r="N14" s="21"/>
      <c r="O14" s="24"/>
      <c r="Z14"/>
      <c r="AA14"/>
      <c r="AB14"/>
      <c r="AC14"/>
      <c r="AD14"/>
      <c r="AE14"/>
      <c r="AF14"/>
      <c r="AG14"/>
      <c r="AH14">
        <v>11.5</v>
      </c>
      <c r="AI14">
        <v>2</v>
      </c>
      <c r="AJ14">
        <v>4</v>
      </c>
      <c r="AK14">
        <v>5.5</v>
      </c>
      <c r="AL14">
        <v>55</v>
      </c>
      <c r="AM14">
        <v>5.5</v>
      </c>
      <c r="AN14">
        <v>50</v>
      </c>
    </row>
    <row r="15" spans="1:40" ht="15.75">
      <c r="A15" s="20">
        <v>13</v>
      </c>
      <c r="C15" s="83">
        <v>3</v>
      </c>
      <c r="D15" s="85">
        <v>2</v>
      </c>
      <c r="E15" s="38">
        <v>19</v>
      </c>
      <c r="F15" s="30"/>
      <c r="J15" s="23"/>
      <c r="K15" s="21"/>
      <c r="L15" s="21"/>
      <c r="M15" s="21"/>
      <c r="N15" s="21"/>
      <c r="O15" s="24"/>
      <c r="Z15"/>
      <c r="AA15"/>
      <c r="AB15"/>
      <c r="AC15"/>
      <c r="AD15"/>
      <c r="AE15"/>
      <c r="AF15"/>
      <c r="AG15"/>
      <c r="AH15">
        <v>12.5</v>
      </c>
      <c r="AI15">
        <v>1</v>
      </c>
      <c r="AJ15">
        <v>1</v>
      </c>
      <c r="AK15">
        <v>6.5</v>
      </c>
      <c r="AL15">
        <v>55</v>
      </c>
      <c r="AM15">
        <v>6.5</v>
      </c>
      <c r="AN15">
        <v>50</v>
      </c>
    </row>
    <row r="16" spans="1:40" ht="15.75">
      <c r="A16" s="20">
        <v>14</v>
      </c>
      <c r="B16" s="38">
        <v>1</v>
      </c>
      <c r="C16" s="83">
        <v>0</v>
      </c>
      <c r="D16" s="85">
        <v>1</v>
      </c>
      <c r="E16" s="38">
        <v>10</v>
      </c>
      <c r="F16" s="30"/>
      <c r="J16" s="23"/>
      <c r="K16" s="21"/>
      <c r="L16" s="21"/>
      <c r="M16" s="21"/>
      <c r="N16" s="21"/>
      <c r="O16" s="24"/>
      <c r="Z16"/>
      <c r="AA16"/>
      <c r="AB16"/>
      <c r="AC16"/>
      <c r="AD16"/>
      <c r="AE16"/>
      <c r="AF16"/>
      <c r="AG16"/>
      <c r="AH16">
        <v>13.5</v>
      </c>
      <c r="AI16">
        <v>1</v>
      </c>
      <c r="AJ16">
        <v>1</v>
      </c>
      <c r="AK16">
        <v>6.5</v>
      </c>
      <c r="AL16">
        <v>26</v>
      </c>
      <c r="AM16">
        <v>6.5</v>
      </c>
      <c r="AN16">
        <v>38</v>
      </c>
    </row>
    <row r="17" spans="1:40" ht="15.75">
      <c r="A17" s="20">
        <v>15</v>
      </c>
      <c r="B17" s="38">
        <v>1</v>
      </c>
      <c r="C17" s="83">
        <v>1</v>
      </c>
      <c r="D17" s="85">
        <v>2</v>
      </c>
      <c r="J17" s="23"/>
      <c r="K17" s="21"/>
      <c r="L17" s="21"/>
      <c r="M17" s="21"/>
      <c r="N17" s="21"/>
      <c r="O17" s="24"/>
      <c r="Z17"/>
      <c r="AA17"/>
      <c r="AB17"/>
      <c r="AC17"/>
      <c r="AD17"/>
      <c r="AE17"/>
      <c r="AF17"/>
      <c r="AG17"/>
      <c r="AH17">
        <v>14.5</v>
      </c>
      <c r="AI17">
        <v>0</v>
      </c>
      <c r="AJ17">
        <v>2</v>
      </c>
      <c r="AK17">
        <v>7.5</v>
      </c>
      <c r="AL17">
        <v>26</v>
      </c>
      <c r="AM17">
        <v>7.5</v>
      </c>
      <c r="AN17">
        <v>38</v>
      </c>
    </row>
    <row r="18" spans="1:40" ht="15.75">
      <c r="A18" s="20">
        <v>16</v>
      </c>
      <c r="C18" s="83">
        <v>4</v>
      </c>
      <c r="D18" s="85">
        <v>1</v>
      </c>
      <c r="J18" s="23"/>
      <c r="K18" s="21"/>
      <c r="L18" s="21"/>
      <c r="M18" s="21"/>
      <c r="N18" s="21"/>
      <c r="O18" s="24"/>
      <c r="Z18"/>
      <c r="AA18"/>
      <c r="AB18"/>
      <c r="AC18"/>
      <c r="AD18"/>
      <c r="AE18"/>
      <c r="AF18"/>
      <c r="AG18"/>
      <c r="AH18">
        <v>15.5</v>
      </c>
      <c r="AI18">
        <v>0</v>
      </c>
      <c r="AJ18">
        <v>0</v>
      </c>
      <c r="AK18">
        <v>7.5</v>
      </c>
      <c r="AL18">
        <v>19</v>
      </c>
      <c r="AM18">
        <v>7.5</v>
      </c>
      <c r="AN18">
        <v>20</v>
      </c>
    </row>
    <row r="19" spans="1:40" ht="16.5" thickBot="1">
      <c r="A19" s="20">
        <v>17</v>
      </c>
      <c r="B19" s="38">
        <v>1</v>
      </c>
      <c r="C19" s="83">
        <v>1</v>
      </c>
      <c r="D19" s="85">
        <v>3</v>
      </c>
      <c r="G19" s="31">
        <v>1</v>
      </c>
      <c r="J19" s="26"/>
      <c r="K19" s="27"/>
      <c r="L19" s="27"/>
      <c r="M19" s="27"/>
      <c r="N19" s="27"/>
      <c r="O19" s="32"/>
      <c r="Z19"/>
      <c r="AA19"/>
      <c r="AB19"/>
      <c r="AC19"/>
      <c r="AD19"/>
      <c r="AE19"/>
      <c r="AF19"/>
      <c r="AG19"/>
      <c r="AH19">
        <v>16.5</v>
      </c>
      <c r="AI19">
        <v>1</v>
      </c>
      <c r="AJ19">
        <v>0</v>
      </c>
      <c r="AK19">
        <v>8.5</v>
      </c>
      <c r="AL19">
        <v>19</v>
      </c>
      <c r="AM19">
        <v>8.5</v>
      </c>
      <c r="AN19">
        <v>20</v>
      </c>
    </row>
    <row r="20" spans="1:40" ht="15.75">
      <c r="A20" s="20">
        <v>18</v>
      </c>
      <c r="C20" s="83">
        <v>9</v>
      </c>
      <c r="D20" s="85">
        <v>1</v>
      </c>
      <c r="Z20"/>
      <c r="AA20"/>
      <c r="AB20"/>
      <c r="AC20"/>
      <c r="AD20"/>
      <c r="AE20"/>
      <c r="AF20"/>
      <c r="AG20"/>
      <c r="AH20">
        <v>17.5</v>
      </c>
      <c r="AI20">
        <v>4</v>
      </c>
      <c r="AJ20">
        <v>3</v>
      </c>
      <c r="AK20">
        <v>8.5</v>
      </c>
      <c r="AL20">
        <v>9</v>
      </c>
      <c r="AM20">
        <v>8.5</v>
      </c>
      <c r="AN20">
        <v>9</v>
      </c>
    </row>
    <row r="21" spans="1:40" ht="15.75">
      <c r="A21" s="20">
        <v>19</v>
      </c>
      <c r="C21" s="83">
        <v>7</v>
      </c>
      <c r="D21" s="85">
        <v>2</v>
      </c>
      <c r="Z21"/>
      <c r="AA21"/>
      <c r="AB21"/>
      <c r="AC21"/>
      <c r="AD21"/>
      <c r="AE21"/>
      <c r="AF21"/>
      <c r="AG21"/>
      <c r="AH21">
        <v>18.5</v>
      </c>
      <c r="AI21">
        <v>0</v>
      </c>
      <c r="AJ21">
        <v>0</v>
      </c>
      <c r="AK21">
        <v>9.5</v>
      </c>
      <c r="AL21">
        <v>9</v>
      </c>
      <c r="AM21">
        <v>9.5</v>
      </c>
      <c r="AN21">
        <v>9</v>
      </c>
    </row>
    <row r="22" spans="1:40" ht="15.75">
      <c r="A22" s="20">
        <v>20</v>
      </c>
      <c r="B22" s="38">
        <v>1</v>
      </c>
      <c r="C22" s="83">
        <v>1</v>
      </c>
      <c r="D22" s="85">
        <v>3</v>
      </c>
      <c r="Z22"/>
      <c r="AA22"/>
      <c r="AB22"/>
      <c r="AC22"/>
      <c r="AD22"/>
      <c r="AE22"/>
      <c r="AF22"/>
      <c r="AG22"/>
      <c r="AH22">
        <v>19.5</v>
      </c>
      <c r="AI22">
        <v>0</v>
      </c>
      <c r="AJ22">
        <v>0</v>
      </c>
      <c r="AK22">
        <v>9.5</v>
      </c>
      <c r="AL22">
        <v>4</v>
      </c>
      <c r="AM22">
        <v>9.5</v>
      </c>
      <c r="AN22">
        <v>5</v>
      </c>
    </row>
    <row r="23" spans="1:40" ht="15.75">
      <c r="A23" s="20">
        <v>21</v>
      </c>
      <c r="B23" s="38">
        <v>1</v>
      </c>
      <c r="C23" s="83">
        <v>0</v>
      </c>
      <c r="D23" s="85">
        <v>5</v>
      </c>
      <c r="G23" s="31">
        <v>1</v>
      </c>
      <c r="Z23"/>
      <c r="AA23"/>
      <c r="AB23"/>
      <c r="AC23"/>
      <c r="AD23"/>
      <c r="AE23"/>
      <c r="AF23"/>
      <c r="AG23"/>
      <c r="AH23">
        <v>20.5</v>
      </c>
      <c r="AI23">
        <v>0</v>
      </c>
      <c r="AJ23">
        <v>0</v>
      </c>
      <c r="AK23">
        <v>10.5</v>
      </c>
      <c r="AL23">
        <v>4</v>
      </c>
      <c r="AM23">
        <v>10.5</v>
      </c>
      <c r="AN23">
        <v>5</v>
      </c>
    </row>
    <row r="24" spans="1:40" ht="15.75">
      <c r="A24" s="20">
        <v>22</v>
      </c>
      <c r="C24" s="83">
        <v>6</v>
      </c>
      <c r="D24" s="85">
        <v>2</v>
      </c>
      <c r="AF24"/>
      <c r="AG24"/>
      <c r="AH24">
        <v>21.5</v>
      </c>
      <c r="AI24">
        <v>0</v>
      </c>
      <c r="AJ24">
        <v>1</v>
      </c>
      <c r="AK24">
        <v>10.5</v>
      </c>
      <c r="AL24">
        <v>2</v>
      </c>
      <c r="AM24">
        <v>10.5</v>
      </c>
      <c r="AN24">
        <v>4</v>
      </c>
    </row>
    <row r="25" spans="1:40" ht="15.75">
      <c r="A25" s="20">
        <v>23</v>
      </c>
      <c r="B25" s="38">
        <v>1</v>
      </c>
      <c r="C25" s="83">
        <v>1</v>
      </c>
      <c r="D25" s="85">
        <v>4</v>
      </c>
      <c r="AF25"/>
      <c r="AG25"/>
      <c r="AH25">
        <v>22.5</v>
      </c>
      <c r="AI25">
        <v>0</v>
      </c>
      <c r="AJ25">
        <v>1</v>
      </c>
      <c r="AK25">
        <v>11.5</v>
      </c>
      <c r="AL25">
        <v>2</v>
      </c>
      <c r="AM25">
        <v>11.5</v>
      </c>
      <c r="AN25">
        <v>4</v>
      </c>
    </row>
    <row r="26" spans="1:40" ht="15.75">
      <c r="A26" s="20">
        <v>24</v>
      </c>
      <c r="B26" s="38">
        <v>1</v>
      </c>
      <c r="C26" s="83">
        <v>1</v>
      </c>
      <c r="D26" s="85">
        <v>7</v>
      </c>
      <c r="AF26"/>
      <c r="AG26"/>
      <c r="AH26">
        <v>23.5</v>
      </c>
      <c r="AI26">
        <v>12</v>
      </c>
      <c r="AJ26">
        <v>8</v>
      </c>
      <c r="AK26">
        <v>11.5</v>
      </c>
      <c r="AL26">
        <v>1</v>
      </c>
      <c r="AM26">
        <v>11.5</v>
      </c>
      <c r="AN26">
        <v>1</v>
      </c>
    </row>
    <row r="27" spans="1:40" ht="15.75">
      <c r="A27" s="20">
        <v>25</v>
      </c>
      <c r="B27" s="38">
        <v>1</v>
      </c>
      <c r="C27" s="83">
        <v>1</v>
      </c>
      <c r="D27" s="85">
        <v>2</v>
      </c>
      <c r="E27" s="38">
        <v>10</v>
      </c>
      <c r="AF27"/>
      <c r="AG27"/>
      <c r="AH27">
        <v>24.5</v>
      </c>
      <c r="AI27">
        <v>8</v>
      </c>
      <c r="AJ27">
        <v>2</v>
      </c>
      <c r="AK27">
        <v>12.5</v>
      </c>
      <c r="AL27">
        <v>1</v>
      </c>
      <c r="AM27">
        <v>12.5</v>
      </c>
      <c r="AN27">
        <v>1</v>
      </c>
    </row>
    <row r="28" spans="1:40" ht="15.75">
      <c r="A28" s="20">
        <v>26</v>
      </c>
      <c r="B28" s="38">
        <v>1</v>
      </c>
      <c r="C28" s="83">
        <v>2</v>
      </c>
      <c r="D28" s="85">
        <v>5</v>
      </c>
      <c r="AF28"/>
      <c r="AG28"/>
      <c r="AH28">
        <v>25.5</v>
      </c>
      <c r="AI28">
        <v>4</v>
      </c>
      <c r="AJ28">
        <v>4</v>
      </c>
      <c r="AK28">
        <v>12.5</v>
      </c>
      <c r="AL28">
        <v>1</v>
      </c>
      <c r="AM28">
        <v>12.5</v>
      </c>
      <c r="AN28">
        <v>1</v>
      </c>
    </row>
    <row r="29" spans="1:40" ht="15.75">
      <c r="A29" s="20">
        <v>27</v>
      </c>
      <c r="C29" s="83">
        <v>10</v>
      </c>
      <c r="D29" s="85">
        <v>1</v>
      </c>
      <c r="AF29"/>
      <c r="AG29"/>
      <c r="AH29">
        <v>26.5</v>
      </c>
      <c r="AI29">
        <v>2</v>
      </c>
      <c r="AJ29">
        <v>3</v>
      </c>
      <c r="AK29">
        <v>13.5</v>
      </c>
      <c r="AL29">
        <v>1</v>
      </c>
      <c r="AM29">
        <v>13.5</v>
      </c>
      <c r="AN29">
        <v>1</v>
      </c>
    </row>
    <row r="30" spans="1:40" ht="15.75">
      <c r="A30" s="20">
        <v>28</v>
      </c>
      <c r="C30" s="83">
        <v>4</v>
      </c>
      <c r="D30" s="85">
        <v>1</v>
      </c>
      <c r="AF30"/>
      <c r="AG30"/>
      <c r="AH30">
        <v>27.5</v>
      </c>
      <c r="AI30">
        <v>4</v>
      </c>
      <c r="AJ30">
        <v>2</v>
      </c>
      <c r="AK30">
        <v>13.5</v>
      </c>
      <c r="AL30">
        <v>0</v>
      </c>
      <c r="AM30">
        <v>13.5</v>
      </c>
      <c r="AN30">
        <v>2</v>
      </c>
    </row>
    <row r="31" spans="1:40" ht="15.75">
      <c r="A31" s="20">
        <v>29</v>
      </c>
      <c r="C31" s="83">
        <v>3</v>
      </c>
      <c r="D31" s="85">
        <v>0</v>
      </c>
      <c r="AF31"/>
      <c r="AG31"/>
      <c r="AH31">
        <v>0.467741921544075</v>
      </c>
      <c r="AI31">
        <v>1</v>
      </c>
      <c r="AJ31">
        <v>0</v>
      </c>
      <c r="AK31">
        <v>14.5</v>
      </c>
      <c r="AL31">
        <v>0</v>
      </c>
      <c r="AM31">
        <v>14.5</v>
      </c>
      <c r="AN31">
        <v>2</v>
      </c>
    </row>
    <row r="32" spans="1:40" ht="15.75">
      <c r="A32" s="20">
        <v>30</v>
      </c>
      <c r="B32" s="38">
        <v>1</v>
      </c>
      <c r="C32" s="83">
        <v>1</v>
      </c>
      <c r="D32" s="85">
        <v>9</v>
      </c>
      <c r="AF32"/>
      <c r="AG32"/>
      <c r="AH32">
        <v>0.4838709533214569</v>
      </c>
      <c r="AI32">
        <v>0</v>
      </c>
      <c r="AJ32">
        <v>0</v>
      </c>
      <c r="AK32">
        <v>14.5</v>
      </c>
      <c r="AL32">
        <v>0</v>
      </c>
      <c r="AM32">
        <v>14.5</v>
      </c>
      <c r="AN32">
        <v>0</v>
      </c>
    </row>
    <row r="33" spans="1:40" ht="15.75">
      <c r="A33" s="20">
        <v>31</v>
      </c>
      <c r="C33" s="83">
        <v>4</v>
      </c>
      <c r="D33" s="85">
        <v>2</v>
      </c>
      <c r="AF33"/>
      <c r="AG33"/>
      <c r="AH33">
        <v>0.4999999850988388</v>
      </c>
      <c r="AI33">
        <v>0</v>
      </c>
      <c r="AJ33">
        <v>0</v>
      </c>
      <c r="AK33">
        <v>15.5</v>
      </c>
      <c r="AL33">
        <v>0</v>
      </c>
      <c r="AM33">
        <v>15.5</v>
      </c>
      <c r="AN33">
        <v>0</v>
      </c>
    </row>
    <row r="34" spans="1:40" ht="15.75">
      <c r="A34" s="20">
        <v>32</v>
      </c>
      <c r="C34" s="83">
        <v>3</v>
      </c>
      <c r="D34" s="85">
        <v>0</v>
      </c>
      <c r="E34" s="38">
        <v>10</v>
      </c>
      <c r="AF34"/>
      <c r="AG34"/>
      <c r="AH34"/>
      <c r="AI34"/>
      <c r="AJ34"/>
      <c r="AK34">
        <v>15.5</v>
      </c>
      <c r="AL34">
        <v>1</v>
      </c>
      <c r="AM34">
        <v>15.5</v>
      </c>
      <c r="AN34">
        <v>0</v>
      </c>
    </row>
    <row r="35" spans="1:40" ht="15.75">
      <c r="A35" s="20">
        <v>33</v>
      </c>
      <c r="B35" s="38">
        <v>1</v>
      </c>
      <c r="C35" s="83">
        <v>2</v>
      </c>
      <c r="D35" s="85">
        <v>6</v>
      </c>
      <c r="AF35"/>
      <c r="AG35"/>
      <c r="AH35"/>
      <c r="AI35"/>
      <c r="AJ35"/>
      <c r="AK35">
        <v>16.5</v>
      </c>
      <c r="AL35">
        <v>1</v>
      </c>
      <c r="AM35">
        <v>16.5</v>
      </c>
      <c r="AN35">
        <v>0</v>
      </c>
    </row>
    <row r="36" spans="1:40" ht="15.75">
      <c r="A36" s="20">
        <v>34</v>
      </c>
      <c r="C36" s="83">
        <v>6</v>
      </c>
      <c r="D36" s="85">
        <v>0</v>
      </c>
      <c r="AF36"/>
      <c r="AG36"/>
      <c r="AH36"/>
      <c r="AI36"/>
      <c r="AJ36"/>
      <c r="AK36">
        <v>16.5</v>
      </c>
      <c r="AL36">
        <v>0</v>
      </c>
      <c r="AM36">
        <v>16.5</v>
      </c>
      <c r="AN36">
        <v>0</v>
      </c>
    </row>
    <row r="37" spans="1:40" ht="15.75">
      <c r="A37" s="20">
        <v>35</v>
      </c>
      <c r="C37" s="83">
        <v>3</v>
      </c>
      <c r="D37" s="85">
        <v>1</v>
      </c>
      <c r="AF37"/>
      <c r="AG37"/>
      <c r="AH37"/>
      <c r="AI37"/>
      <c r="AJ37"/>
      <c r="AK37">
        <v>17.5</v>
      </c>
      <c r="AL37">
        <v>4</v>
      </c>
      <c r="AM37">
        <v>17.5</v>
      </c>
      <c r="AN37">
        <v>3</v>
      </c>
    </row>
    <row r="38" spans="1:40" ht="15.75">
      <c r="A38" s="20">
        <v>36</v>
      </c>
      <c r="C38" s="83">
        <v>4</v>
      </c>
      <c r="D38" s="85">
        <v>1</v>
      </c>
      <c r="AF38"/>
      <c r="AG38"/>
      <c r="AH38"/>
      <c r="AI38"/>
      <c r="AJ38"/>
      <c r="AK38">
        <v>17.5</v>
      </c>
      <c r="AL38">
        <v>0</v>
      </c>
      <c r="AM38">
        <v>17.5</v>
      </c>
      <c r="AN38">
        <v>0</v>
      </c>
    </row>
    <row r="39" spans="1:40" ht="15.75">
      <c r="A39" s="20">
        <v>37</v>
      </c>
      <c r="C39" s="83">
        <v>3</v>
      </c>
      <c r="D39" s="85">
        <v>2</v>
      </c>
      <c r="E39" s="38">
        <v>11</v>
      </c>
      <c r="AF39"/>
      <c r="AG39"/>
      <c r="AH39"/>
      <c r="AI39"/>
      <c r="AJ39"/>
      <c r="AK39">
        <v>18.5</v>
      </c>
      <c r="AL39">
        <v>0</v>
      </c>
      <c r="AM39">
        <v>18.5</v>
      </c>
      <c r="AN39">
        <v>0</v>
      </c>
    </row>
    <row r="40" spans="1:40" ht="15.75">
      <c r="A40" s="20">
        <v>38</v>
      </c>
      <c r="B40" s="38">
        <v>1</v>
      </c>
      <c r="C40" s="83">
        <v>2</v>
      </c>
      <c r="D40" s="85">
        <v>4</v>
      </c>
      <c r="AF40"/>
      <c r="AG40"/>
      <c r="AH40"/>
      <c r="AI40"/>
      <c r="AJ40"/>
      <c r="AK40">
        <v>18.5</v>
      </c>
      <c r="AL40">
        <v>0</v>
      </c>
      <c r="AM40">
        <v>18.5</v>
      </c>
      <c r="AN40">
        <v>0</v>
      </c>
    </row>
    <row r="41" spans="1:40" ht="15.75">
      <c r="A41" s="20">
        <v>39</v>
      </c>
      <c r="C41" s="83">
        <v>5</v>
      </c>
      <c r="D41" s="85">
        <v>3</v>
      </c>
      <c r="AF41"/>
      <c r="AG41"/>
      <c r="AH41"/>
      <c r="AI41"/>
      <c r="AJ41"/>
      <c r="AK41">
        <v>19.5</v>
      </c>
      <c r="AL41">
        <v>0</v>
      </c>
      <c r="AM41">
        <v>19.5</v>
      </c>
      <c r="AN41">
        <v>0</v>
      </c>
    </row>
    <row r="42" spans="1:40" ht="15.75">
      <c r="A42" s="20">
        <v>40</v>
      </c>
      <c r="B42" s="38">
        <v>1</v>
      </c>
      <c r="C42" s="83">
        <v>2</v>
      </c>
      <c r="D42" s="85">
        <v>4</v>
      </c>
      <c r="AF42"/>
      <c r="AG42"/>
      <c r="AH42"/>
      <c r="AI42"/>
      <c r="AJ42"/>
      <c r="AK42">
        <v>19.5</v>
      </c>
      <c r="AL42">
        <v>0</v>
      </c>
      <c r="AM42">
        <v>19.5</v>
      </c>
      <c r="AN42">
        <v>0</v>
      </c>
    </row>
    <row r="43" spans="1:40" ht="15.75">
      <c r="A43" s="20">
        <v>41</v>
      </c>
      <c r="C43" s="83">
        <v>1</v>
      </c>
      <c r="D43" s="85">
        <v>0</v>
      </c>
      <c r="AF43"/>
      <c r="AG43"/>
      <c r="AH43"/>
      <c r="AI43"/>
      <c r="AJ43"/>
      <c r="AK43">
        <v>20.5</v>
      </c>
      <c r="AL43">
        <v>0</v>
      </c>
      <c r="AM43">
        <v>20.5</v>
      </c>
      <c r="AN43">
        <v>0</v>
      </c>
    </row>
    <row r="44" spans="1:40" ht="15.75">
      <c r="A44" s="20">
        <v>42</v>
      </c>
      <c r="C44" s="83">
        <v>6</v>
      </c>
      <c r="D44" s="85">
        <v>3</v>
      </c>
      <c r="AF44"/>
      <c r="AG44"/>
      <c r="AH44"/>
      <c r="AI44"/>
      <c r="AJ44"/>
      <c r="AK44">
        <v>20.5</v>
      </c>
      <c r="AL44">
        <v>0</v>
      </c>
      <c r="AM44">
        <v>20.5</v>
      </c>
      <c r="AN44">
        <v>1</v>
      </c>
    </row>
    <row r="45" spans="1:40" ht="15.75">
      <c r="A45" s="20">
        <v>43</v>
      </c>
      <c r="B45" s="38">
        <v>1</v>
      </c>
      <c r="C45" s="83">
        <v>1</v>
      </c>
      <c r="D45" s="85">
        <v>3</v>
      </c>
      <c r="AF45"/>
      <c r="AG45"/>
      <c r="AH45"/>
      <c r="AI45"/>
      <c r="AJ45"/>
      <c r="AK45">
        <v>21.5</v>
      </c>
      <c r="AL45">
        <v>0</v>
      </c>
      <c r="AM45">
        <v>21.5</v>
      </c>
      <c r="AN45">
        <v>1</v>
      </c>
    </row>
    <row r="46" spans="1:40" ht="15.75">
      <c r="A46" s="20">
        <v>44</v>
      </c>
      <c r="B46" s="38">
        <v>1</v>
      </c>
      <c r="C46" s="83">
        <v>0</v>
      </c>
      <c r="D46" s="85">
        <v>4</v>
      </c>
      <c r="AF46"/>
      <c r="AG46"/>
      <c r="AH46"/>
      <c r="AI46"/>
      <c r="AJ46"/>
      <c r="AK46">
        <v>21.5</v>
      </c>
      <c r="AL46">
        <v>0</v>
      </c>
      <c r="AM46">
        <v>21.5</v>
      </c>
      <c r="AN46">
        <v>0</v>
      </c>
    </row>
    <row r="47" spans="1:40" ht="15.75">
      <c r="A47" s="20">
        <v>45</v>
      </c>
      <c r="B47" s="38">
        <v>1</v>
      </c>
      <c r="C47" s="83">
        <v>1</v>
      </c>
      <c r="D47" s="85">
        <v>3</v>
      </c>
      <c r="AF47"/>
      <c r="AG47"/>
      <c r="AH47"/>
      <c r="AI47"/>
      <c r="AJ47"/>
      <c r="AK47">
        <v>22.5</v>
      </c>
      <c r="AL47">
        <v>0</v>
      </c>
      <c r="AM47">
        <v>22.5</v>
      </c>
      <c r="AN47">
        <v>1</v>
      </c>
    </row>
    <row r="48" spans="1:40" ht="15.75">
      <c r="A48" s="20">
        <v>46</v>
      </c>
      <c r="C48" s="83">
        <v>8</v>
      </c>
      <c r="D48" s="85">
        <v>3</v>
      </c>
      <c r="AF48"/>
      <c r="AG48"/>
      <c r="AH48"/>
      <c r="AI48"/>
      <c r="AJ48"/>
      <c r="AK48">
        <v>22.5</v>
      </c>
      <c r="AL48">
        <v>0</v>
      </c>
      <c r="AM48">
        <v>22.5</v>
      </c>
      <c r="AN48">
        <v>0</v>
      </c>
    </row>
    <row r="49" spans="1:40" ht="15.75">
      <c r="A49" s="20">
        <v>47</v>
      </c>
      <c r="C49" s="83">
        <v>2</v>
      </c>
      <c r="D49" s="85">
        <v>0</v>
      </c>
      <c r="AF49"/>
      <c r="AG49"/>
      <c r="AH49"/>
      <c r="AI49"/>
      <c r="AJ49"/>
      <c r="AK49">
        <v>23.5</v>
      </c>
      <c r="AL49">
        <v>12</v>
      </c>
      <c r="AM49">
        <v>23.5</v>
      </c>
      <c r="AN49">
        <v>8</v>
      </c>
    </row>
    <row r="50" spans="1:40" ht="15.75">
      <c r="A50" s="20">
        <v>48</v>
      </c>
      <c r="C50" s="83">
        <v>1</v>
      </c>
      <c r="D50" s="85">
        <v>0</v>
      </c>
      <c r="AF50"/>
      <c r="AG50"/>
      <c r="AH50"/>
      <c r="AI50"/>
      <c r="AJ50"/>
      <c r="AK50">
        <v>23.5</v>
      </c>
      <c r="AL50">
        <v>8</v>
      </c>
      <c r="AM50">
        <v>23.5</v>
      </c>
      <c r="AN50">
        <v>2</v>
      </c>
    </row>
    <row r="51" spans="1:40" ht="15.75">
      <c r="A51" s="20">
        <v>49</v>
      </c>
      <c r="B51" s="38">
        <v>1</v>
      </c>
      <c r="C51" s="83">
        <v>1</v>
      </c>
      <c r="D51" s="85">
        <v>4</v>
      </c>
      <c r="AF51"/>
      <c r="AG51"/>
      <c r="AH51"/>
      <c r="AI51"/>
      <c r="AJ51"/>
      <c r="AK51">
        <v>24.5</v>
      </c>
      <c r="AL51">
        <v>8</v>
      </c>
      <c r="AM51">
        <v>24.5</v>
      </c>
      <c r="AN51">
        <v>2</v>
      </c>
    </row>
    <row r="52" spans="1:40" ht="15.75">
      <c r="A52" s="20">
        <v>50</v>
      </c>
      <c r="B52" s="38">
        <v>1</v>
      </c>
      <c r="C52" s="83">
        <v>2</v>
      </c>
      <c r="D52" s="85">
        <v>4</v>
      </c>
      <c r="AF52"/>
      <c r="AG52"/>
      <c r="AH52"/>
      <c r="AI52"/>
      <c r="AJ52"/>
      <c r="AK52">
        <v>24.5</v>
      </c>
      <c r="AL52">
        <v>4</v>
      </c>
      <c r="AM52">
        <v>24.5</v>
      </c>
      <c r="AN52">
        <v>4</v>
      </c>
    </row>
    <row r="53" spans="1:40" ht="15.75">
      <c r="A53" s="20">
        <v>51</v>
      </c>
      <c r="B53" s="38">
        <v>1</v>
      </c>
      <c r="C53" s="83">
        <v>2</v>
      </c>
      <c r="D53" s="85">
        <v>3</v>
      </c>
      <c r="AF53"/>
      <c r="AG53"/>
      <c r="AH53"/>
      <c r="AI53"/>
      <c r="AJ53"/>
      <c r="AK53">
        <v>25.5</v>
      </c>
      <c r="AL53">
        <v>4</v>
      </c>
      <c r="AM53">
        <v>25.5</v>
      </c>
      <c r="AN53">
        <v>4</v>
      </c>
    </row>
    <row r="54" spans="1:40" ht="15.75">
      <c r="A54" s="20">
        <v>52</v>
      </c>
      <c r="C54" s="83">
        <v>3</v>
      </c>
      <c r="D54" s="85">
        <v>1</v>
      </c>
      <c r="AF54"/>
      <c r="AG54"/>
      <c r="AH54"/>
      <c r="AI54"/>
      <c r="AJ54"/>
      <c r="AK54">
        <v>25.5</v>
      </c>
      <c r="AL54">
        <v>2</v>
      </c>
      <c r="AM54">
        <v>25.5</v>
      </c>
      <c r="AN54">
        <v>3</v>
      </c>
    </row>
    <row r="55" spans="1:40" ht="15.75">
      <c r="A55" s="20">
        <v>53</v>
      </c>
      <c r="B55" s="38">
        <v>1</v>
      </c>
      <c r="C55" s="83">
        <v>0</v>
      </c>
      <c r="D55" s="85">
        <v>2</v>
      </c>
      <c r="AF55"/>
      <c r="AG55"/>
      <c r="AH55"/>
      <c r="AI55"/>
      <c r="AJ55"/>
      <c r="AK55">
        <v>26.5</v>
      </c>
      <c r="AL55">
        <v>2</v>
      </c>
      <c r="AM55">
        <v>26.5</v>
      </c>
      <c r="AN55">
        <v>3</v>
      </c>
    </row>
    <row r="56" spans="1:40" ht="15.75">
      <c r="A56" s="20">
        <v>54</v>
      </c>
      <c r="B56" s="38">
        <v>1</v>
      </c>
      <c r="C56" s="83">
        <v>0</v>
      </c>
      <c r="D56" s="85">
        <v>4</v>
      </c>
      <c r="AF56"/>
      <c r="AG56"/>
      <c r="AH56"/>
      <c r="AI56"/>
      <c r="AJ56"/>
      <c r="AK56">
        <v>26.5</v>
      </c>
      <c r="AL56">
        <v>4</v>
      </c>
      <c r="AM56">
        <v>26.5</v>
      </c>
      <c r="AN56">
        <v>2</v>
      </c>
    </row>
    <row r="57" spans="1:40" ht="15.75">
      <c r="A57" s="20">
        <v>55</v>
      </c>
      <c r="B57" s="38">
        <v>1</v>
      </c>
      <c r="C57" s="83">
        <v>0</v>
      </c>
      <c r="D57" s="85">
        <v>2</v>
      </c>
      <c r="E57" s="38">
        <v>11</v>
      </c>
      <c r="AF57"/>
      <c r="AG57"/>
      <c r="AH57"/>
      <c r="AI57"/>
      <c r="AJ57"/>
      <c r="AK57">
        <v>27.5</v>
      </c>
      <c r="AL57">
        <v>4</v>
      </c>
      <c r="AM57">
        <v>27.5</v>
      </c>
      <c r="AN57">
        <v>2</v>
      </c>
    </row>
    <row r="58" spans="1:40" ht="15.75">
      <c r="A58" s="20">
        <v>56</v>
      </c>
      <c r="B58" s="38">
        <v>1</v>
      </c>
      <c r="C58" s="83">
        <v>0</v>
      </c>
      <c r="D58" s="85">
        <v>2</v>
      </c>
      <c r="AF58"/>
      <c r="AG58"/>
      <c r="AH58"/>
      <c r="AI58"/>
      <c r="AJ58"/>
      <c r="AK58">
        <v>27.5</v>
      </c>
      <c r="AL58">
        <v>0</v>
      </c>
      <c r="AM58">
        <v>27.5</v>
      </c>
      <c r="AN58">
        <v>0</v>
      </c>
    </row>
    <row r="59" spans="1:40" ht="15.75">
      <c r="A59" s="20">
        <v>57</v>
      </c>
      <c r="C59" s="83">
        <v>3</v>
      </c>
      <c r="D59" s="85">
        <v>2</v>
      </c>
      <c r="E59" s="38">
        <v>16</v>
      </c>
      <c r="AF59"/>
      <c r="AG59"/>
      <c r="AH59"/>
      <c r="AI59"/>
      <c r="AJ59"/>
      <c r="AK59">
        <v>0.467741921544075</v>
      </c>
      <c r="AL59">
        <v>1</v>
      </c>
      <c r="AM59">
        <v>0.467741921544075</v>
      </c>
      <c r="AN59">
        <v>0</v>
      </c>
    </row>
    <row r="60" spans="1:40" ht="15.75">
      <c r="A60" s="20">
        <v>58</v>
      </c>
      <c r="B60" s="38">
        <v>1</v>
      </c>
      <c r="C60" s="83">
        <v>4</v>
      </c>
      <c r="D60" s="85">
        <v>8</v>
      </c>
      <c r="AF60"/>
      <c r="AG60"/>
      <c r="AH60"/>
      <c r="AI60"/>
      <c r="AJ60"/>
      <c r="AK60">
        <v>0.467741921544075</v>
      </c>
      <c r="AL60">
        <v>0</v>
      </c>
      <c r="AM60">
        <v>0.467741921544075</v>
      </c>
      <c r="AN60">
        <v>0</v>
      </c>
    </row>
    <row r="61" spans="1:40" ht="15.75">
      <c r="A61" s="20">
        <v>59</v>
      </c>
      <c r="C61" s="83">
        <v>2</v>
      </c>
      <c r="D61" s="85">
        <v>0</v>
      </c>
      <c r="AF61"/>
      <c r="AG61"/>
      <c r="AH61"/>
      <c r="AI61"/>
      <c r="AJ61"/>
      <c r="AK61">
        <v>0.4838709533214569</v>
      </c>
      <c r="AL61">
        <v>0</v>
      </c>
      <c r="AM61">
        <v>0.4838709533214569</v>
      </c>
      <c r="AN61">
        <v>0</v>
      </c>
    </row>
    <row r="62" spans="1:40" ht="15.75">
      <c r="A62" s="20">
        <v>60</v>
      </c>
      <c r="B62" s="38">
        <v>1</v>
      </c>
      <c r="C62" s="83">
        <v>2</v>
      </c>
      <c r="D62" s="85">
        <v>9</v>
      </c>
      <c r="AF62"/>
      <c r="AG62"/>
      <c r="AH62"/>
      <c r="AI62"/>
      <c r="AJ62"/>
      <c r="AK62">
        <v>0.4838709533214569</v>
      </c>
      <c r="AL62">
        <v>0</v>
      </c>
      <c r="AM62">
        <v>0.4838709533214569</v>
      </c>
      <c r="AN62">
        <v>0</v>
      </c>
    </row>
    <row r="63" spans="1:40" ht="15.75">
      <c r="A63" s="20">
        <v>61</v>
      </c>
      <c r="C63" s="83">
        <v>5</v>
      </c>
      <c r="D63" s="85">
        <v>1</v>
      </c>
      <c r="AF63"/>
      <c r="AG63"/>
      <c r="AH63"/>
      <c r="AI63"/>
      <c r="AJ63"/>
      <c r="AK63">
        <v>0.4999999850988388</v>
      </c>
      <c r="AL63">
        <v>0</v>
      </c>
      <c r="AM63">
        <v>0.4999999850988388</v>
      </c>
      <c r="AN63">
        <v>0</v>
      </c>
    </row>
    <row r="64" spans="1:40" ht="15.75">
      <c r="A64" s="20">
        <v>62</v>
      </c>
      <c r="B64" s="38">
        <v>1</v>
      </c>
      <c r="C64" s="83">
        <v>1</v>
      </c>
      <c r="D64" s="85">
        <v>3</v>
      </c>
      <c r="AF64"/>
      <c r="AG64"/>
      <c r="AH64"/>
      <c r="AI64"/>
      <c r="AJ64"/>
      <c r="AK64">
        <v>0.4999999850988388</v>
      </c>
      <c r="AL64">
        <v>0</v>
      </c>
      <c r="AM64">
        <v>0.4999999850988388</v>
      </c>
      <c r="AN64">
        <v>0</v>
      </c>
    </row>
    <row r="65" spans="1:40" ht="15.75">
      <c r="A65" s="20">
        <v>63</v>
      </c>
      <c r="B65" s="38">
        <v>1</v>
      </c>
      <c r="C65" s="83">
        <v>1</v>
      </c>
      <c r="D65" s="85">
        <v>5</v>
      </c>
      <c r="E65" s="38">
        <v>11</v>
      </c>
      <c r="AF65"/>
      <c r="AG65"/>
      <c r="AH65"/>
      <c r="AI65"/>
      <c r="AJ65"/>
      <c r="AK65"/>
      <c r="AL65"/>
      <c r="AM65"/>
      <c r="AN65"/>
    </row>
    <row r="66" spans="1:40" ht="15.75">
      <c r="A66" s="20">
        <v>64</v>
      </c>
      <c r="C66" s="83">
        <v>10</v>
      </c>
      <c r="D66" s="85">
        <v>2</v>
      </c>
      <c r="AF66"/>
      <c r="AG66"/>
      <c r="AH66"/>
      <c r="AI66"/>
      <c r="AJ66"/>
      <c r="AK66"/>
      <c r="AL66"/>
      <c r="AM66"/>
      <c r="AN66"/>
    </row>
    <row r="67" spans="1:40" ht="15.75">
      <c r="A67" s="20">
        <v>65</v>
      </c>
      <c r="C67" s="83">
        <v>4</v>
      </c>
      <c r="D67" s="85">
        <v>3</v>
      </c>
      <c r="E67" s="38">
        <v>11</v>
      </c>
      <c r="AF67"/>
      <c r="AG67"/>
      <c r="AH67"/>
      <c r="AI67"/>
      <c r="AJ67"/>
      <c r="AK67"/>
      <c r="AL67"/>
      <c r="AM67"/>
      <c r="AN67"/>
    </row>
    <row r="68" spans="1:40" ht="15.75">
      <c r="A68" s="20">
        <v>66</v>
      </c>
      <c r="B68" s="38">
        <v>1</v>
      </c>
      <c r="C68" s="83">
        <v>1</v>
      </c>
      <c r="D68" s="85">
        <v>4</v>
      </c>
      <c r="AF68"/>
      <c r="AG68"/>
      <c r="AH68"/>
      <c r="AI68"/>
      <c r="AJ68"/>
      <c r="AK68"/>
      <c r="AL68"/>
      <c r="AM68"/>
      <c r="AN68"/>
    </row>
    <row r="69" spans="1:40" ht="15.75">
      <c r="A69" s="20">
        <v>67</v>
      </c>
      <c r="C69" s="83">
        <v>2</v>
      </c>
      <c r="D69" s="85">
        <v>0</v>
      </c>
      <c r="AF69"/>
      <c r="AG69"/>
      <c r="AH69"/>
      <c r="AI69"/>
      <c r="AJ69"/>
      <c r="AK69"/>
      <c r="AL69"/>
      <c r="AM69"/>
      <c r="AN69"/>
    </row>
    <row r="70" spans="1:40" ht="15.75">
      <c r="A70" s="20">
        <v>68</v>
      </c>
      <c r="C70" s="83">
        <v>6</v>
      </c>
      <c r="D70" s="85">
        <v>3</v>
      </c>
      <c r="AF70"/>
      <c r="AG70"/>
      <c r="AH70"/>
      <c r="AI70"/>
      <c r="AJ70"/>
      <c r="AK70"/>
      <c r="AL70"/>
      <c r="AM70"/>
      <c r="AN70"/>
    </row>
    <row r="71" spans="1:40" ht="15.75">
      <c r="A71" s="20">
        <v>69</v>
      </c>
      <c r="C71" s="83">
        <v>4</v>
      </c>
      <c r="D71" s="85">
        <v>2</v>
      </c>
      <c r="AF71"/>
      <c r="AG71"/>
      <c r="AH71"/>
      <c r="AI71"/>
      <c r="AJ71"/>
      <c r="AK71"/>
      <c r="AL71"/>
      <c r="AM71"/>
      <c r="AN71"/>
    </row>
    <row r="72" spans="1:40" ht="15.75">
      <c r="A72" s="20">
        <v>70</v>
      </c>
      <c r="C72" s="83">
        <v>3</v>
      </c>
      <c r="D72" s="85">
        <v>2</v>
      </c>
      <c r="E72" s="38">
        <v>13</v>
      </c>
      <c r="AF72"/>
      <c r="AG72"/>
      <c r="AH72"/>
      <c r="AI72"/>
      <c r="AJ72"/>
      <c r="AK72"/>
      <c r="AL72"/>
      <c r="AM72"/>
      <c r="AN72"/>
    </row>
    <row r="73" spans="1:40" ht="15.75">
      <c r="A73" s="20">
        <v>71</v>
      </c>
      <c r="B73" s="38">
        <v>1</v>
      </c>
      <c r="C73" s="83">
        <v>4</v>
      </c>
      <c r="D73" s="85">
        <v>5</v>
      </c>
      <c r="AF73"/>
      <c r="AG73"/>
      <c r="AH73"/>
      <c r="AI73"/>
      <c r="AJ73"/>
      <c r="AK73"/>
      <c r="AL73"/>
      <c r="AM73"/>
      <c r="AN73"/>
    </row>
    <row r="74" spans="1:40" ht="15.75">
      <c r="A74" s="20">
        <v>72</v>
      </c>
      <c r="B74" s="38">
        <v>1</v>
      </c>
      <c r="C74" s="83">
        <v>3</v>
      </c>
      <c r="D74" s="85">
        <v>8</v>
      </c>
      <c r="AF74"/>
      <c r="AG74"/>
      <c r="AH74"/>
      <c r="AI74"/>
      <c r="AJ74"/>
      <c r="AK74"/>
      <c r="AL74"/>
      <c r="AM74"/>
      <c r="AN74"/>
    </row>
    <row r="75" spans="1:40" ht="15.75">
      <c r="A75" s="20">
        <v>73</v>
      </c>
      <c r="C75" s="83">
        <v>1</v>
      </c>
      <c r="D75" s="85">
        <v>0</v>
      </c>
      <c r="AF75"/>
      <c r="AG75"/>
      <c r="AH75"/>
      <c r="AI75"/>
      <c r="AJ75"/>
      <c r="AK75"/>
      <c r="AL75"/>
      <c r="AM75"/>
      <c r="AN75"/>
    </row>
    <row r="76" spans="1:40" ht="15.75">
      <c r="A76" s="20">
        <v>74</v>
      </c>
      <c r="C76" s="83">
        <v>3</v>
      </c>
      <c r="D76" s="85">
        <v>1</v>
      </c>
      <c r="E76" s="38">
        <v>10</v>
      </c>
      <c r="AF76"/>
      <c r="AG76"/>
      <c r="AH76"/>
      <c r="AI76"/>
      <c r="AJ76"/>
      <c r="AK76"/>
      <c r="AL76"/>
      <c r="AM76"/>
      <c r="AN76"/>
    </row>
    <row r="77" spans="1:40" ht="15.75">
      <c r="A77" s="20">
        <v>75</v>
      </c>
      <c r="B77" s="38">
        <v>1</v>
      </c>
      <c r="C77" s="83">
        <v>6</v>
      </c>
      <c r="D77" s="85">
        <v>8</v>
      </c>
      <c r="E77" s="38">
        <v>10</v>
      </c>
      <c r="AF77"/>
      <c r="AG77"/>
      <c r="AH77"/>
      <c r="AI77"/>
      <c r="AJ77"/>
      <c r="AK77"/>
      <c r="AL77"/>
      <c r="AM77"/>
      <c r="AN77"/>
    </row>
    <row r="78" spans="1:40" ht="15.75">
      <c r="A78" s="20">
        <v>76</v>
      </c>
      <c r="C78" s="83">
        <v>5</v>
      </c>
      <c r="D78" s="85">
        <v>3</v>
      </c>
      <c r="AF78"/>
      <c r="AG78"/>
      <c r="AH78"/>
      <c r="AI78"/>
      <c r="AJ78"/>
      <c r="AK78"/>
      <c r="AL78"/>
      <c r="AM78"/>
      <c r="AN78"/>
    </row>
    <row r="79" spans="1:40" ht="15.75">
      <c r="A79" s="20">
        <v>77</v>
      </c>
      <c r="C79" s="83">
        <v>3</v>
      </c>
      <c r="D79" s="85">
        <v>2</v>
      </c>
      <c r="AF79"/>
      <c r="AG79"/>
      <c r="AH79"/>
      <c r="AI79"/>
      <c r="AJ79"/>
      <c r="AK79"/>
      <c r="AL79"/>
      <c r="AM79"/>
      <c r="AN79"/>
    </row>
    <row r="80" spans="1:40" ht="15.75">
      <c r="A80" s="20">
        <v>78</v>
      </c>
      <c r="C80" s="83">
        <v>4</v>
      </c>
      <c r="D80" s="85">
        <v>3</v>
      </c>
      <c r="E80" s="38">
        <v>12</v>
      </c>
      <c r="AF80"/>
      <c r="AG80"/>
      <c r="AH80"/>
      <c r="AI80"/>
      <c r="AJ80"/>
      <c r="AK80"/>
      <c r="AL80"/>
      <c r="AM80"/>
      <c r="AN80"/>
    </row>
    <row r="81" spans="1:40" ht="15.75">
      <c r="A81" s="20">
        <v>79</v>
      </c>
      <c r="B81" s="38">
        <v>1</v>
      </c>
      <c r="C81" s="83">
        <v>0</v>
      </c>
      <c r="D81" s="85">
        <v>5</v>
      </c>
      <c r="AF81"/>
      <c r="AG81"/>
      <c r="AH81"/>
      <c r="AI81"/>
      <c r="AJ81"/>
      <c r="AK81"/>
      <c r="AL81"/>
      <c r="AM81"/>
      <c r="AN81"/>
    </row>
    <row r="82" spans="1:40" ht="15.75">
      <c r="A82" s="20">
        <v>80</v>
      </c>
      <c r="C82" s="83">
        <v>6</v>
      </c>
      <c r="D82" s="85">
        <v>1</v>
      </c>
      <c r="AF82"/>
      <c r="AG82"/>
      <c r="AH82"/>
      <c r="AI82"/>
      <c r="AJ82"/>
      <c r="AK82"/>
      <c r="AL82"/>
      <c r="AM82"/>
      <c r="AN82"/>
    </row>
    <row r="83" spans="1:40" ht="15.75">
      <c r="A83" s="20">
        <v>81</v>
      </c>
      <c r="C83" s="83">
        <v>3</v>
      </c>
      <c r="D83" s="85">
        <v>0</v>
      </c>
      <c r="AF83"/>
      <c r="AG83"/>
      <c r="AH83"/>
      <c r="AI83"/>
      <c r="AJ83"/>
      <c r="AK83"/>
      <c r="AL83"/>
      <c r="AM83"/>
      <c r="AN83"/>
    </row>
    <row r="84" spans="1:40" ht="15.75">
      <c r="A84" s="20">
        <v>82</v>
      </c>
      <c r="B84" s="38">
        <v>1</v>
      </c>
      <c r="C84" s="83">
        <v>0</v>
      </c>
      <c r="D84" s="85">
        <v>6</v>
      </c>
      <c r="AF84"/>
      <c r="AG84"/>
      <c r="AH84"/>
      <c r="AI84"/>
      <c r="AJ84"/>
      <c r="AK84"/>
      <c r="AL84"/>
      <c r="AM84"/>
      <c r="AN84"/>
    </row>
    <row r="85" spans="1:40" ht="15.75">
      <c r="A85" s="20">
        <v>83</v>
      </c>
      <c r="B85" s="38">
        <v>1</v>
      </c>
      <c r="C85" s="83">
        <v>3</v>
      </c>
      <c r="D85" s="85">
        <v>5</v>
      </c>
      <c r="AF85"/>
      <c r="AG85"/>
      <c r="AH85"/>
      <c r="AI85"/>
      <c r="AJ85"/>
      <c r="AK85"/>
      <c r="AL85"/>
      <c r="AM85"/>
      <c r="AN85"/>
    </row>
    <row r="86" spans="1:40" ht="15.75">
      <c r="A86" s="20">
        <v>84</v>
      </c>
      <c r="B86" s="38">
        <v>1</v>
      </c>
      <c r="C86" s="83">
        <v>1</v>
      </c>
      <c r="D86" s="85">
        <v>2</v>
      </c>
      <c r="E86" s="38">
        <v>10</v>
      </c>
      <c r="AF86"/>
      <c r="AG86"/>
      <c r="AH86"/>
      <c r="AI86"/>
      <c r="AJ86"/>
      <c r="AK86"/>
      <c r="AL86"/>
      <c r="AM86"/>
      <c r="AN86"/>
    </row>
    <row r="87" spans="1:40" ht="15.75">
      <c r="A87" s="20">
        <v>85</v>
      </c>
      <c r="B87" s="38">
        <v>1</v>
      </c>
      <c r="C87" s="83">
        <v>0</v>
      </c>
      <c r="D87" s="85">
        <v>5</v>
      </c>
      <c r="AF87"/>
      <c r="AG87"/>
      <c r="AH87"/>
      <c r="AI87"/>
      <c r="AJ87"/>
      <c r="AK87"/>
      <c r="AL87"/>
      <c r="AM87"/>
      <c r="AN87"/>
    </row>
    <row r="88" spans="1:40" ht="15.75">
      <c r="A88" s="20">
        <v>86</v>
      </c>
      <c r="B88" s="38">
        <v>1</v>
      </c>
      <c r="C88" s="83">
        <v>2</v>
      </c>
      <c r="D88" s="85">
        <v>4</v>
      </c>
      <c r="AF88"/>
      <c r="AG88"/>
      <c r="AH88"/>
      <c r="AI88"/>
      <c r="AJ88"/>
      <c r="AK88"/>
      <c r="AL88"/>
      <c r="AM88"/>
      <c r="AN88"/>
    </row>
    <row r="89" spans="1:40" ht="15.75">
      <c r="A89" s="20">
        <v>87</v>
      </c>
      <c r="B89" s="38">
        <v>1</v>
      </c>
      <c r="C89" s="83">
        <v>1</v>
      </c>
      <c r="D89" s="85">
        <v>2</v>
      </c>
      <c r="AF89"/>
      <c r="AG89"/>
      <c r="AH89"/>
      <c r="AI89"/>
      <c r="AJ89"/>
      <c r="AK89"/>
      <c r="AL89"/>
      <c r="AM89"/>
      <c r="AN89"/>
    </row>
    <row r="90" spans="1:40" ht="15.75">
      <c r="A90" s="20">
        <v>88</v>
      </c>
      <c r="C90" s="83">
        <v>2</v>
      </c>
      <c r="D90" s="85">
        <v>1</v>
      </c>
      <c r="AF90"/>
      <c r="AG90"/>
      <c r="AH90"/>
      <c r="AI90"/>
      <c r="AJ90"/>
      <c r="AK90"/>
      <c r="AL90"/>
      <c r="AM90"/>
      <c r="AN90"/>
    </row>
    <row r="91" spans="1:40" ht="15.75">
      <c r="A91" s="20">
        <v>89</v>
      </c>
      <c r="B91" s="38">
        <v>1</v>
      </c>
      <c r="C91" s="83">
        <v>0</v>
      </c>
      <c r="D91" s="85">
        <v>1</v>
      </c>
      <c r="E91" s="38">
        <v>10</v>
      </c>
      <c r="AF91"/>
      <c r="AG91"/>
      <c r="AH91"/>
      <c r="AI91"/>
      <c r="AJ91"/>
      <c r="AK91"/>
      <c r="AL91"/>
      <c r="AM91"/>
      <c r="AN91"/>
    </row>
    <row r="92" spans="1:40" ht="15.75">
      <c r="A92" s="20">
        <v>90</v>
      </c>
      <c r="C92" s="83">
        <v>4</v>
      </c>
      <c r="D92" s="85">
        <v>3</v>
      </c>
      <c r="AF92"/>
      <c r="AG92"/>
      <c r="AH92"/>
      <c r="AI92"/>
      <c r="AJ92"/>
      <c r="AK92"/>
      <c r="AL92"/>
      <c r="AM92"/>
      <c r="AN92"/>
    </row>
    <row r="93" spans="1:40" ht="15.75">
      <c r="A93" s="20">
        <v>91</v>
      </c>
      <c r="B93" s="38">
        <v>1</v>
      </c>
      <c r="C93" s="83">
        <v>2</v>
      </c>
      <c r="D93" s="85">
        <v>3</v>
      </c>
      <c r="E93" s="38">
        <v>10</v>
      </c>
      <c r="AF93"/>
      <c r="AG93"/>
      <c r="AH93"/>
      <c r="AI93"/>
      <c r="AJ93"/>
      <c r="AK93"/>
      <c r="AL93"/>
      <c r="AM93"/>
      <c r="AN93"/>
    </row>
    <row r="94" spans="1:40" ht="15.75">
      <c r="A94" s="20">
        <v>92</v>
      </c>
      <c r="C94" s="83">
        <v>1</v>
      </c>
      <c r="D94" s="85">
        <v>0</v>
      </c>
      <c r="AF94"/>
      <c r="AG94"/>
      <c r="AH94"/>
      <c r="AI94"/>
      <c r="AJ94"/>
      <c r="AK94"/>
      <c r="AL94"/>
      <c r="AM94"/>
      <c r="AN94"/>
    </row>
    <row r="95" spans="1:40" ht="15.75">
      <c r="A95" s="20">
        <v>93</v>
      </c>
      <c r="C95" s="83">
        <v>3</v>
      </c>
      <c r="D95" s="85">
        <v>2</v>
      </c>
      <c r="AF95"/>
      <c r="AG95"/>
      <c r="AH95"/>
      <c r="AI95"/>
      <c r="AJ95"/>
      <c r="AK95"/>
      <c r="AL95"/>
      <c r="AM95"/>
      <c r="AN95"/>
    </row>
    <row r="96" spans="1:40" ht="15.75">
      <c r="A96" s="20">
        <v>94</v>
      </c>
      <c r="C96" s="83">
        <v>5</v>
      </c>
      <c r="D96" s="85">
        <v>3</v>
      </c>
      <c r="E96" s="38">
        <v>14</v>
      </c>
      <c r="AF96"/>
      <c r="AG96"/>
      <c r="AH96"/>
      <c r="AI96"/>
      <c r="AJ96"/>
      <c r="AK96"/>
      <c r="AL96"/>
      <c r="AM96"/>
      <c r="AN96"/>
    </row>
    <row r="97" spans="1:40" ht="15.75">
      <c r="A97" s="20">
        <v>95</v>
      </c>
      <c r="C97" s="83">
        <v>4</v>
      </c>
      <c r="D97" s="85">
        <v>2</v>
      </c>
      <c r="AF97"/>
      <c r="AG97"/>
      <c r="AH97"/>
      <c r="AI97"/>
      <c r="AJ97"/>
      <c r="AK97"/>
      <c r="AL97"/>
      <c r="AM97"/>
      <c r="AN97"/>
    </row>
    <row r="98" spans="1:40" ht="15.75">
      <c r="A98" s="20">
        <v>96</v>
      </c>
      <c r="C98" s="83">
        <v>3</v>
      </c>
      <c r="D98" s="85">
        <v>1</v>
      </c>
      <c r="AF98"/>
      <c r="AG98"/>
      <c r="AH98"/>
      <c r="AI98"/>
      <c r="AJ98"/>
      <c r="AK98"/>
      <c r="AL98"/>
      <c r="AM98"/>
      <c r="AN98"/>
    </row>
    <row r="99" spans="1:40" ht="15.75">
      <c r="A99" s="20">
        <v>97</v>
      </c>
      <c r="B99" s="38">
        <v>1</v>
      </c>
      <c r="C99" s="83">
        <v>0</v>
      </c>
      <c r="D99" s="85">
        <v>2</v>
      </c>
      <c r="AF99"/>
      <c r="AG99"/>
      <c r="AH99"/>
      <c r="AI99"/>
      <c r="AJ99"/>
      <c r="AK99"/>
      <c r="AL99"/>
      <c r="AM99"/>
      <c r="AN99"/>
    </row>
    <row r="100" spans="1:40" ht="15.75">
      <c r="A100" s="20">
        <v>98</v>
      </c>
      <c r="B100" s="38">
        <v>1</v>
      </c>
      <c r="C100" s="83">
        <v>3</v>
      </c>
      <c r="D100" s="85">
        <v>4</v>
      </c>
      <c r="AF100"/>
      <c r="AG100"/>
      <c r="AH100"/>
      <c r="AI100"/>
      <c r="AJ100"/>
      <c r="AK100"/>
      <c r="AL100"/>
      <c r="AM100"/>
      <c r="AN100"/>
    </row>
    <row r="101" spans="1:40" ht="15.75">
      <c r="A101" s="20">
        <v>99</v>
      </c>
      <c r="C101" s="83">
        <v>1</v>
      </c>
      <c r="D101" s="85">
        <v>0</v>
      </c>
      <c r="E101" s="38">
        <v>10</v>
      </c>
      <c r="AF101"/>
      <c r="AG101"/>
      <c r="AH101"/>
      <c r="AI101"/>
      <c r="AJ101"/>
      <c r="AK101"/>
      <c r="AL101"/>
      <c r="AM101"/>
      <c r="AN101"/>
    </row>
    <row r="102" spans="1:40" ht="15.75">
      <c r="A102" s="20">
        <v>100</v>
      </c>
      <c r="B102" s="38">
        <v>1</v>
      </c>
      <c r="C102" s="83">
        <v>1</v>
      </c>
      <c r="D102" s="85">
        <v>6</v>
      </c>
      <c r="AF102"/>
      <c r="AG102"/>
      <c r="AH102"/>
      <c r="AI102"/>
      <c r="AJ102"/>
      <c r="AK102"/>
      <c r="AL102"/>
      <c r="AM102"/>
      <c r="AN102"/>
    </row>
    <row r="103" spans="1:4" ht="15.75">
      <c r="A103" s="20">
        <v>101</v>
      </c>
      <c r="B103" s="38">
        <v>1</v>
      </c>
      <c r="C103" s="83">
        <v>0</v>
      </c>
      <c r="D103" s="85">
        <v>4</v>
      </c>
    </row>
    <row r="104" spans="1:4" ht="15.75">
      <c r="A104" s="20">
        <v>102</v>
      </c>
      <c r="C104" s="83">
        <v>3</v>
      </c>
      <c r="D104" s="85">
        <v>2</v>
      </c>
    </row>
    <row r="105" spans="1:5" ht="15.75">
      <c r="A105" s="20">
        <v>103</v>
      </c>
      <c r="B105" s="38">
        <v>1</v>
      </c>
      <c r="C105" s="83">
        <v>2</v>
      </c>
      <c r="D105" s="85">
        <v>4</v>
      </c>
      <c r="E105" s="38">
        <v>11</v>
      </c>
    </row>
    <row r="106" spans="1:4" ht="15.75">
      <c r="A106" s="20">
        <v>104</v>
      </c>
      <c r="B106" s="38">
        <v>1</v>
      </c>
      <c r="C106" s="83">
        <v>2</v>
      </c>
      <c r="D106" s="85">
        <v>6</v>
      </c>
    </row>
    <row r="107" spans="1:4" ht="15.75">
      <c r="A107" s="20">
        <v>105</v>
      </c>
      <c r="B107" s="38">
        <v>1</v>
      </c>
      <c r="C107" s="83">
        <v>0</v>
      </c>
      <c r="D107" s="85">
        <v>5</v>
      </c>
    </row>
    <row r="108" spans="1:5" ht="15.75">
      <c r="A108" s="20">
        <v>106</v>
      </c>
      <c r="B108" s="38">
        <v>1</v>
      </c>
      <c r="C108" s="83">
        <v>3</v>
      </c>
      <c r="D108" s="85">
        <v>6</v>
      </c>
      <c r="E108" s="38">
        <v>14</v>
      </c>
    </row>
    <row r="109" spans="1:4" ht="15.75">
      <c r="A109" s="20">
        <v>107</v>
      </c>
      <c r="B109" s="38">
        <v>1</v>
      </c>
      <c r="C109" s="83">
        <v>0</v>
      </c>
      <c r="D109" s="85">
        <v>1</v>
      </c>
    </row>
    <row r="110" spans="1:4" ht="15.75">
      <c r="A110" s="20">
        <v>108</v>
      </c>
      <c r="B110" s="38">
        <v>1</v>
      </c>
      <c r="C110" s="83">
        <v>1</v>
      </c>
      <c r="D110" s="85">
        <v>2</v>
      </c>
    </row>
    <row r="111" spans="1:5" ht="15.75">
      <c r="A111" s="20">
        <v>109</v>
      </c>
      <c r="B111" s="38">
        <v>1</v>
      </c>
      <c r="C111" s="83">
        <v>3</v>
      </c>
      <c r="D111" s="85">
        <v>4</v>
      </c>
      <c r="E111" s="38">
        <v>11</v>
      </c>
    </row>
    <row r="112" spans="1:4" ht="15.75">
      <c r="A112" s="20">
        <v>110</v>
      </c>
      <c r="B112" s="38">
        <v>1</v>
      </c>
      <c r="C112" s="83">
        <v>4</v>
      </c>
      <c r="D112" s="85">
        <v>6</v>
      </c>
    </row>
    <row r="113" spans="1:4" ht="15.75">
      <c r="A113" s="20">
        <v>111</v>
      </c>
      <c r="B113" s="38">
        <v>1</v>
      </c>
      <c r="C113" s="83">
        <v>2</v>
      </c>
      <c r="D113" s="85">
        <v>3</v>
      </c>
    </row>
    <row r="114" spans="1:4" ht="15.75">
      <c r="A114" s="20">
        <v>112</v>
      </c>
      <c r="B114" s="38">
        <v>1</v>
      </c>
      <c r="C114" s="83">
        <v>1</v>
      </c>
      <c r="D114" s="85">
        <v>4</v>
      </c>
    </row>
    <row r="115" spans="1:4" ht="15.75">
      <c r="A115" s="20">
        <v>113</v>
      </c>
      <c r="C115" s="83">
        <v>2</v>
      </c>
      <c r="D115" s="85">
        <v>0</v>
      </c>
    </row>
    <row r="116" spans="1:4" ht="15.75">
      <c r="A116" s="20">
        <v>114</v>
      </c>
      <c r="B116" s="38">
        <v>1</v>
      </c>
      <c r="C116" s="83">
        <v>6</v>
      </c>
      <c r="D116" s="85">
        <v>11</v>
      </c>
    </row>
    <row r="117" spans="1:4" ht="15.75">
      <c r="A117" s="20">
        <v>115</v>
      </c>
      <c r="B117" s="38">
        <v>1</v>
      </c>
      <c r="C117" s="83">
        <v>1</v>
      </c>
      <c r="D117" s="85">
        <v>5</v>
      </c>
    </row>
    <row r="118" spans="1:4" ht="15.75">
      <c r="A118" s="20">
        <v>116</v>
      </c>
      <c r="B118" s="38">
        <v>1</v>
      </c>
      <c r="C118" s="83">
        <v>0</v>
      </c>
      <c r="D118" s="85">
        <v>3</v>
      </c>
    </row>
    <row r="119" spans="1:4" ht="15.75">
      <c r="A119" s="20">
        <v>117</v>
      </c>
      <c r="C119" s="83">
        <v>2</v>
      </c>
      <c r="D119" s="85">
        <v>1</v>
      </c>
    </row>
    <row r="120" spans="1:5" ht="15.75">
      <c r="A120" s="20">
        <v>118</v>
      </c>
      <c r="C120" s="83">
        <v>4</v>
      </c>
      <c r="D120" s="85">
        <v>3</v>
      </c>
      <c r="E120" s="38">
        <v>11</v>
      </c>
    </row>
    <row r="121" spans="1:4" ht="15.75">
      <c r="A121" s="20">
        <v>119</v>
      </c>
      <c r="C121" s="83">
        <v>9</v>
      </c>
      <c r="D121" s="85">
        <v>1</v>
      </c>
    </row>
    <row r="122" spans="1:4" ht="15.75">
      <c r="A122" s="20">
        <v>120</v>
      </c>
      <c r="C122" s="83">
        <v>5</v>
      </c>
      <c r="D122" s="85">
        <v>3</v>
      </c>
    </row>
    <row r="123" spans="1:4" ht="15.75">
      <c r="A123" s="20">
        <v>121</v>
      </c>
      <c r="B123" s="38">
        <v>1</v>
      </c>
      <c r="C123" s="83">
        <v>1</v>
      </c>
      <c r="D123" s="85">
        <v>5</v>
      </c>
    </row>
    <row r="124" spans="1:4" ht="15.75">
      <c r="A124" s="20">
        <v>122</v>
      </c>
      <c r="C124" s="83">
        <v>6</v>
      </c>
      <c r="D124" s="85">
        <v>4</v>
      </c>
    </row>
    <row r="125" spans="1:5" ht="15.75">
      <c r="A125" s="20">
        <v>123</v>
      </c>
      <c r="B125" s="38">
        <v>1</v>
      </c>
      <c r="C125" s="83">
        <v>0</v>
      </c>
      <c r="D125" s="85">
        <v>1</v>
      </c>
      <c r="E125" s="38">
        <v>11</v>
      </c>
    </row>
    <row r="126" spans="1:4" ht="15.75">
      <c r="A126" s="20">
        <v>124</v>
      </c>
      <c r="B126" s="38">
        <v>1</v>
      </c>
      <c r="C126" s="83">
        <v>0</v>
      </c>
      <c r="D126" s="85">
        <v>1</v>
      </c>
    </row>
    <row r="127" spans="1:4" ht="15.75">
      <c r="A127" s="20">
        <v>125</v>
      </c>
      <c r="C127" s="83">
        <v>3</v>
      </c>
      <c r="D127" s="85">
        <v>2</v>
      </c>
    </row>
    <row r="128" spans="1:4" ht="15.75">
      <c r="A128" s="20">
        <v>126</v>
      </c>
      <c r="C128" s="83">
        <v>3</v>
      </c>
      <c r="D128" s="85">
        <v>2</v>
      </c>
    </row>
    <row r="129" spans="1:4" ht="15.75">
      <c r="A129" s="20">
        <v>127</v>
      </c>
      <c r="B129" s="38">
        <v>1</v>
      </c>
      <c r="C129" s="83">
        <v>1</v>
      </c>
      <c r="D129" s="85">
        <v>5</v>
      </c>
    </row>
    <row r="130" spans="1:4" ht="15.75">
      <c r="A130" s="20">
        <v>128</v>
      </c>
      <c r="C130" s="83">
        <v>3</v>
      </c>
      <c r="D130" s="85">
        <v>1</v>
      </c>
    </row>
    <row r="131" spans="1:4" ht="15.75">
      <c r="A131" s="20">
        <v>129</v>
      </c>
      <c r="C131" s="83">
        <v>5</v>
      </c>
      <c r="D131" s="85">
        <v>3</v>
      </c>
    </row>
    <row r="132" spans="1:4" ht="15.75">
      <c r="A132" s="20">
        <v>130</v>
      </c>
      <c r="B132" s="38">
        <v>1</v>
      </c>
      <c r="C132" s="83">
        <v>0</v>
      </c>
      <c r="D132" s="85">
        <v>5</v>
      </c>
    </row>
    <row r="133" spans="1:4" ht="15.75">
      <c r="A133" s="20">
        <v>131</v>
      </c>
      <c r="C133" s="83">
        <v>4</v>
      </c>
      <c r="D133" s="85">
        <v>1</v>
      </c>
    </row>
    <row r="134" spans="1:4" ht="15.75">
      <c r="A134" s="20">
        <v>132</v>
      </c>
      <c r="C134" s="83">
        <v>3</v>
      </c>
      <c r="D134" s="85">
        <v>1</v>
      </c>
    </row>
    <row r="135" spans="1:4" ht="15.75">
      <c r="A135" s="20">
        <v>133</v>
      </c>
      <c r="C135" s="83">
        <v>2</v>
      </c>
      <c r="D135" s="85">
        <v>0</v>
      </c>
    </row>
    <row r="136" spans="1:4" ht="15.75">
      <c r="A136" s="20">
        <v>134</v>
      </c>
      <c r="C136" s="83">
        <v>4</v>
      </c>
      <c r="D136" s="85">
        <v>1</v>
      </c>
    </row>
    <row r="137" spans="1:4" ht="15.75">
      <c r="A137" s="20">
        <v>135</v>
      </c>
      <c r="B137" s="38">
        <v>1</v>
      </c>
      <c r="C137" s="83">
        <v>2</v>
      </c>
      <c r="D137" s="85">
        <v>3</v>
      </c>
    </row>
    <row r="138" spans="1:4" ht="15.75">
      <c r="A138" s="20">
        <v>136</v>
      </c>
      <c r="C138" s="83">
        <v>1</v>
      </c>
      <c r="D138" s="85">
        <v>0</v>
      </c>
    </row>
    <row r="139" spans="1:4" ht="15.75">
      <c r="A139" s="20">
        <v>137</v>
      </c>
      <c r="B139" s="38">
        <v>1</v>
      </c>
      <c r="C139" s="83">
        <v>0</v>
      </c>
      <c r="D139" s="85">
        <v>5</v>
      </c>
    </row>
    <row r="140" spans="1:4" ht="15.75">
      <c r="A140" s="20">
        <v>138</v>
      </c>
      <c r="C140" s="83">
        <v>6</v>
      </c>
      <c r="D140" s="85">
        <v>5</v>
      </c>
    </row>
    <row r="141" spans="1:4" ht="15.75">
      <c r="A141" s="20">
        <v>139</v>
      </c>
      <c r="C141" s="83">
        <v>2</v>
      </c>
      <c r="D141" s="85">
        <v>1</v>
      </c>
    </row>
    <row r="142" spans="1:4" ht="15.75">
      <c r="A142" s="20">
        <v>140</v>
      </c>
      <c r="B142" s="38">
        <v>1</v>
      </c>
      <c r="C142" s="83">
        <v>0</v>
      </c>
      <c r="D142" s="85">
        <v>1</v>
      </c>
    </row>
    <row r="143" spans="1:5" ht="15.75">
      <c r="A143" s="20">
        <v>141</v>
      </c>
      <c r="C143" s="83">
        <v>1</v>
      </c>
      <c r="D143" s="85">
        <v>0</v>
      </c>
      <c r="E143" s="38">
        <v>10</v>
      </c>
    </row>
    <row r="144" spans="1:4" ht="15.75">
      <c r="A144" s="20">
        <v>142</v>
      </c>
      <c r="C144" s="83">
        <v>1</v>
      </c>
      <c r="D144" s="85">
        <v>0</v>
      </c>
    </row>
    <row r="145" spans="1:4" ht="15.75">
      <c r="A145" s="20">
        <v>143</v>
      </c>
      <c r="C145" s="83">
        <v>6</v>
      </c>
      <c r="D145" s="85">
        <v>3</v>
      </c>
    </row>
    <row r="146" spans="1:4" ht="15.75">
      <c r="A146" s="20">
        <v>144</v>
      </c>
      <c r="C146" s="83">
        <v>9</v>
      </c>
      <c r="D146" s="85">
        <v>5</v>
      </c>
    </row>
    <row r="147" spans="1:5" ht="15.75">
      <c r="A147" s="20">
        <v>145</v>
      </c>
      <c r="C147" s="83">
        <v>3</v>
      </c>
      <c r="D147" s="85">
        <v>2</v>
      </c>
      <c r="E147" s="38">
        <v>13</v>
      </c>
    </row>
    <row r="148" spans="1:4" ht="15.75">
      <c r="A148" s="20">
        <v>146</v>
      </c>
      <c r="C148" s="83">
        <v>6</v>
      </c>
      <c r="D148" s="85">
        <v>2</v>
      </c>
    </row>
    <row r="149" spans="1:4" ht="15.75">
      <c r="A149" s="20">
        <v>147</v>
      </c>
      <c r="C149" s="83">
        <v>4</v>
      </c>
      <c r="D149" s="85">
        <v>2</v>
      </c>
    </row>
    <row r="150" spans="1:4" ht="15.75">
      <c r="A150" s="20">
        <v>148</v>
      </c>
      <c r="B150" s="38">
        <v>1</v>
      </c>
      <c r="C150" s="83">
        <v>2</v>
      </c>
      <c r="D150" s="85">
        <v>10</v>
      </c>
    </row>
    <row r="151" spans="1:4" ht="15.75">
      <c r="A151" s="20">
        <v>149</v>
      </c>
      <c r="C151" s="83">
        <v>2</v>
      </c>
      <c r="D151" s="85">
        <v>0</v>
      </c>
    </row>
    <row r="152" spans="1:4" ht="15.75">
      <c r="A152" s="20">
        <v>150</v>
      </c>
      <c r="C152" s="83">
        <v>8</v>
      </c>
      <c r="D152" s="85">
        <v>5</v>
      </c>
    </row>
    <row r="153" spans="1:4" ht="15.75">
      <c r="A153" s="20">
        <v>151</v>
      </c>
      <c r="B153" s="38">
        <v>1</v>
      </c>
      <c r="C153" s="83">
        <v>1</v>
      </c>
      <c r="D153" s="85">
        <v>2</v>
      </c>
    </row>
    <row r="154" spans="1:4" ht="15.75">
      <c r="A154" s="20">
        <v>152</v>
      </c>
      <c r="B154" s="38">
        <v>1</v>
      </c>
      <c r="C154" s="83">
        <v>3</v>
      </c>
      <c r="D154" s="85">
        <v>4</v>
      </c>
    </row>
    <row r="155" spans="1:4" ht="15.75">
      <c r="A155" s="20">
        <v>153</v>
      </c>
      <c r="C155" s="83">
        <v>1</v>
      </c>
      <c r="D155" s="85">
        <v>0</v>
      </c>
    </row>
    <row r="156" spans="1:4" ht="15.75">
      <c r="A156" s="20">
        <v>154</v>
      </c>
      <c r="B156" s="38">
        <v>1</v>
      </c>
      <c r="C156" s="83">
        <v>1</v>
      </c>
      <c r="D156" s="85">
        <v>5</v>
      </c>
    </row>
    <row r="157" spans="1:4" ht="15.75">
      <c r="A157" s="20">
        <v>155</v>
      </c>
      <c r="B157" s="38">
        <v>1</v>
      </c>
      <c r="C157" s="83">
        <v>0</v>
      </c>
      <c r="D157" s="85">
        <v>2</v>
      </c>
    </row>
    <row r="158" spans="1:4" ht="15.75">
      <c r="A158" s="20">
        <v>156</v>
      </c>
      <c r="C158" s="83">
        <v>8</v>
      </c>
      <c r="D158" s="85">
        <v>4</v>
      </c>
    </row>
    <row r="159" spans="1:4" ht="15.75">
      <c r="A159" s="20">
        <v>157</v>
      </c>
      <c r="B159" s="38">
        <v>1</v>
      </c>
      <c r="C159" s="83">
        <v>5</v>
      </c>
      <c r="D159" s="85">
        <v>7</v>
      </c>
    </row>
    <row r="160" spans="1:4" ht="15.75">
      <c r="A160" s="20">
        <v>158</v>
      </c>
      <c r="B160" s="38">
        <v>1</v>
      </c>
      <c r="C160" s="83">
        <v>1</v>
      </c>
      <c r="D160" s="85">
        <v>3</v>
      </c>
    </row>
    <row r="161" spans="1:5" ht="15.75">
      <c r="A161" s="20">
        <v>159</v>
      </c>
      <c r="C161" s="83">
        <v>4</v>
      </c>
      <c r="D161" s="85">
        <v>2</v>
      </c>
      <c r="E161" s="38">
        <v>14</v>
      </c>
    </row>
    <row r="162" spans="1:4" ht="15.75">
      <c r="A162" s="20">
        <v>160</v>
      </c>
      <c r="C162" s="83">
        <v>2</v>
      </c>
      <c r="D162" s="85">
        <v>1</v>
      </c>
    </row>
    <row r="163" spans="1:4" ht="15.75">
      <c r="A163" s="20">
        <v>161</v>
      </c>
      <c r="C163" s="83">
        <v>3</v>
      </c>
      <c r="D163" s="85">
        <v>1</v>
      </c>
    </row>
    <row r="164" spans="1:4" ht="15.75">
      <c r="A164" s="20">
        <v>162</v>
      </c>
      <c r="B164" s="38">
        <v>1</v>
      </c>
      <c r="C164" s="83">
        <v>2</v>
      </c>
      <c r="D164" s="85">
        <v>7</v>
      </c>
    </row>
    <row r="165" spans="1:4" ht="15.75">
      <c r="A165" s="20">
        <v>163</v>
      </c>
      <c r="B165" s="38">
        <v>1</v>
      </c>
      <c r="C165" s="83">
        <v>2</v>
      </c>
      <c r="D165" s="85">
        <v>6</v>
      </c>
    </row>
    <row r="166" spans="1:4" ht="15.75">
      <c r="A166" s="20">
        <v>164</v>
      </c>
      <c r="B166" s="38">
        <v>1</v>
      </c>
      <c r="C166" s="83">
        <v>0</v>
      </c>
      <c r="D166" s="85">
        <v>2</v>
      </c>
    </row>
    <row r="167" spans="1:4" ht="15.75">
      <c r="A167" s="20">
        <v>165</v>
      </c>
      <c r="C167" s="83">
        <v>2</v>
      </c>
      <c r="D167" s="85">
        <v>1</v>
      </c>
    </row>
    <row r="168" spans="1:4" ht="15.75">
      <c r="A168" s="20">
        <v>166</v>
      </c>
      <c r="B168" s="38">
        <v>1</v>
      </c>
      <c r="C168" s="83">
        <v>0</v>
      </c>
      <c r="D168" s="85">
        <v>4</v>
      </c>
    </row>
    <row r="169" spans="1:4" ht="15.75">
      <c r="A169" s="20">
        <v>167</v>
      </c>
      <c r="C169" s="83">
        <v>6</v>
      </c>
      <c r="D169" s="85">
        <v>0</v>
      </c>
    </row>
    <row r="170" spans="1:4" ht="15.75">
      <c r="A170" s="20">
        <v>168</v>
      </c>
      <c r="C170" s="83">
        <v>5</v>
      </c>
      <c r="D170" s="85">
        <v>1</v>
      </c>
    </row>
    <row r="171" spans="1:4" ht="15.75">
      <c r="A171" s="20">
        <v>169</v>
      </c>
      <c r="B171" s="38">
        <v>1</v>
      </c>
      <c r="C171" s="83">
        <v>1</v>
      </c>
      <c r="D171" s="85">
        <v>5</v>
      </c>
    </row>
    <row r="172" spans="1:5" ht="15.75">
      <c r="A172" s="20">
        <v>170</v>
      </c>
      <c r="B172" s="38">
        <v>1</v>
      </c>
      <c r="C172" s="83">
        <v>1</v>
      </c>
      <c r="D172" s="85">
        <v>2</v>
      </c>
      <c r="E172" s="38">
        <v>22</v>
      </c>
    </row>
    <row r="173" spans="1:4" ht="15.75">
      <c r="A173" s="20">
        <v>171</v>
      </c>
      <c r="B173" s="38">
        <v>1</v>
      </c>
      <c r="C173" s="83">
        <v>0</v>
      </c>
      <c r="D173" s="85">
        <v>1</v>
      </c>
    </row>
    <row r="174" spans="1:4" ht="15.75">
      <c r="A174" s="20">
        <v>172</v>
      </c>
      <c r="C174" s="83">
        <v>3</v>
      </c>
      <c r="D174" s="85">
        <v>2</v>
      </c>
    </row>
    <row r="175" spans="1:5" ht="15.75">
      <c r="A175" s="20">
        <v>173</v>
      </c>
      <c r="B175" s="38">
        <v>1</v>
      </c>
      <c r="C175" s="83">
        <v>1</v>
      </c>
      <c r="D175" s="85">
        <v>4</v>
      </c>
      <c r="E175" s="38">
        <v>14</v>
      </c>
    </row>
    <row r="176" spans="1:4" ht="15.75">
      <c r="A176" s="20">
        <v>174</v>
      </c>
      <c r="B176" s="38">
        <v>1</v>
      </c>
      <c r="C176" s="83">
        <v>5</v>
      </c>
      <c r="D176" s="85">
        <v>6</v>
      </c>
    </row>
    <row r="177" spans="1:4" ht="15.75">
      <c r="A177" s="20">
        <v>175</v>
      </c>
      <c r="C177" s="83">
        <v>7</v>
      </c>
      <c r="D177" s="85">
        <v>2</v>
      </c>
    </row>
    <row r="178" spans="1:4" ht="15.75">
      <c r="A178" s="20">
        <v>176</v>
      </c>
      <c r="B178" s="38">
        <v>1</v>
      </c>
      <c r="C178" s="83">
        <v>0</v>
      </c>
      <c r="D178" s="85">
        <v>1</v>
      </c>
    </row>
    <row r="179" spans="1:4" ht="15.75">
      <c r="A179" s="20">
        <v>177</v>
      </c>
      <c r="C179" s="83">
        <v>5</v>
      </c>
      <c r="D179" s="85">
        <v>0</v>
      </c>
    </row>
    <row r="180" spans="1:5" ht="15.75">
      <c r="A180" s="20">
        <v>178</v>
      </c>
      <c r="B180" s="38">
        <v>1</v>
      </c>
      <c r="C180" s="83">
        <v>1</v>
      </c>
      <c r="D180" s="85">
        <v>2</v>
      </c>
      <c r="E180" s="38">
        <v>10</v>
      </c>
    </row>
    <row r="181" spans="1:5" ht="15.75">
      <c r="A181" s="20">
        <v>179</v>
      </c>
      <c r="B181" s="38">
        <v>1</v>
      </c>
      <c r="C181" s="83">
        <v>1</v>
      </c>
      <c r="D181" s="85">
        <v>2</v>
      </c>
      <c r="E181" s="38">
        <v>13</v>
      </c>
    </row>
    <row r="182" spans="1:4" ht="15.75">
      <c r="A182" s="20">
        <v>180</v>
      </c>
      <c r="B182" s="38">
        <v>1</v>
      </c>
      <c r="C182" s="83">
        <v>1</v>
      </c>
      <c r="D182" s="85">
        <v>6</v>
      </c>
    </row>
    <row r="183" spans="1:4" ht="15.75">
      <c r="A183" s="20">
        <v>181</v>
      </c>
      <c r="C183" s="83">
        <v>7</v>
      </c>
      <c r="D183" s="85">
        <v>6</v>
      </c>
    </row>
    <row r="184" spans="1:4" ht="15.75">
      <c r="A184" s="20">
        <v>182</v>
      </c>
      <c r="C184" s="83">
        <v>3</v>
      </c>
      <c r="D184" s="85">
        <v>1</v>
      </c>
    </row>
    <row r="185" spans="1:4" ht="15.75">
      <c r="A185" s="20">
        <v>183</v>
      </c>
      <c r="C185" s="83">
        <v>3</v>
      </c>
      <c r="D185" s="85">
        <v>2</v>
      </c>
    </row>
    <row r="186" spans="1:4" ht="15.75">
      <c r="A186" s="20">
        <v>184</v>
      </c>
      <c r="B186" s="38">
        <v>1</v>
      </c>
      <c r="C186" s="83">
        <v>3</v>
      </c>
      <c r="D186" s="85">
        <v>6</v>
      </c>
    </row>
    <row r="187" spans="1:4" ht="15.75">
      <c r="A187" s="20">
        <v>185</v>
      </c>
      <c r="B187" s="38">
        <v>1</v>
      </c>
      <c r="C187" s="83">
        <v>2</v>
      </c>
      <c r="D187" s="85">
        <v>3</v>
      </c>
    </row>
    <row r="188" spans="1:4" ht="15.75">
      <c r="A188" s="20">
        <v>186</v>
      </c>
      <c r="C188" s="83">
        <v>7</v>
      </c>
      <c r="D188" s="85">
        <v>1</v>
      </c>
    </row>
    <row r="189" spans="1:4" ht="15.75">
      <c r="A189" s="20">
        <v>187</v>
      </c>
      <c r="B189" s="38">
        <v>1</v>
      </c>
      <c r="C189" s="83">
        <v>0</v>
      </c>
      <c r="D189" s="85">
        <v>1</v>
      </c>
    </row>
    <row r="190" spans="1:5" ht="15.75">
      <c r="A190" s="20">
        <v>188</v>
      </c>
      <c r="C190" s="83">
        <v>6</v>
      </c>
      <c r="D190" s="85">
        <v>5</v>
      </c>
      <c r="E190" s="38">
        <v>10</v>
      </c>
    </row>
    <row r="191" spans="1:4" ht="15.75">
      <c r="A191" s="20">
        <v>189</v>
      </c>
      <c r="C191" s="83">
        <v>2</v>
      </c>
      <c r="D191" s="85">
        <v>1</v>
      </c>
    </row>
    <row r="192" spans="1:4" ht="15.75">
      <c r="A192" s="20">
        <v>190</v>
      </c>
      <c r="C192" s="83">
        <v>5</v>
      </c>
      <c r="D192" s="85">
        <v>0</v>
      </c>
    </row>
    <row r="193" spans="1:5" ht="15.75">
      <c r="A193" s="20">
        <v>191</v>
      </c>
      <c r="B193" s="38">
        <v>1</v>
      </c>
      <c r="C193" s="83">
        <v>1</v>
      </c>
      <c r="D193" s="85">
        <v>5</v>
      </c>
      <c r="E193" s="38">
        <v>13</v>
      </c>
    </row>
    <row r="194" spans="1:4" ht="15.75">
      <c r="A194" s="20">
        <v>192</v>
      </c>
      <c r="C194" s="83">
        <v>2</v>
      </c>
      <c r="D194" s="85">
        <v>0</v>
      </c>
    </row>
    <row r="195" spans="1:4" ht="15.75">
      <c r="A195" s="20">
        <v>193</v>
      </c>
      <c r="C195" s="83">
        <v>6</v>
      </c>
      <c r="D195" s="85">
        <v>4</v>
      </c>
    </row>
    <row r="196" spans="1:4" ht="15.75">
      <c r="A196" s="20">
        <v>194</v>
      </c>
      <c r="B196" s="38">
        <v>1</v>
      </c>
      <c r="C196" s="83">
        <v>3</v>
      </c>
      <c r="D196" s="85">
        <v>6</v>
      </c>
    </row>
    <row r="197" spans="1:5" ht="15.75">
      <c r="A197" s="20">
        <v>195</v>
      </c>
      <c r="C197" s="83">
        <v>4</v>
      </c>
      <c r="D197" s="85">
        <v>3</v>
      </c>
      <c r="E197" s="38">
        <v>10</v>
      </c>
    </row>
    <row r="198" spans="1:4" ht="15.75">
      <c r="A198" s="20">
        <v>196</v>
      </c>
      <c r="B198" s="38">
        <v>1</v>
      </c>
      <c r="C198" s="83">
        <v>4</v>
      </c>
      <c r="D198" s="85">
        <v>6</v>
      </c>
    </row>
    <row r="199" spans="1:4" ht="15.75">
      <c r="A199" s="20">
        <v>197</v>
      </c>
      <c r="B199" s="38">
        <v>1</v>
      </c>
      <c r="C199" s="83">
        <v>1</v>
      </c>
      <c r="D199" s="85">
        <v>3</v>
      </c>
    </row>
    <row r="200" spans="1:4" ht="15.75">
      <c r="A200" s="20">
        <v>198</v>
      </c>
      <c r="C200" s="83">
        <v>1</v>
      </c>
      <c r="D200" s="85">
        <v>0</v>
      </c>
    </row>
    <row r="201" spans="1:4" ht="15.75">
      <c r="A201" s="20">
        <v>199</v>
      </c>
      <c r="C201" s="83">
        <v>8</v>
      </c>
      <c r="D201" s="85">
        <v>3</v>
      </c>
    </row>
    <row r="202" spans="1:4" ht="15.75">
      <c r="A202" s="20">
        <v>200</v>
      </c>
      <c r="C202" s="83">
        <v>6</v>
      </c>
      <c r="D202" s="85">
        <v>0</v>
      </c>
    </row>
    <row r="203" spans="1:4" ht="15.75">
      <c r="A203" s="20">
        <v>201</v>
      </c>
      <c r="B203" s="38">
        <v>1</v>
      </c>
      <c r="C203" s="83">
        <v>1</v>
      </c>
      <c r="D203" s="85">
        <v>2</v>
      </c>
    </row>
    <row r="204" spans="1:4" ht="15.75">
      <c r="A204" s="20">
        <v>202</v>
      </c>
      <c r="B204" s="38">
        <v>1</v>
      </c>
      <c r="C204" s="83">
        <v>0</v>
      </c>
      <c r="D204" s="85">
        <v>2</v>
      </c>
    </row>
    <row r="205" spans="1:4" ht="15.75">
      <c r="A205" s="20">
        <v>203</v>
      </c>
      <c r="C205" s="83">
        <v>3</v>
      </c>
      <c r="D205" s="85">
        <v>1</v>
      </c>
    </row>
    <row r="206" spans="1:4" ht="15.75">
      <c r="A206" s="20">
        <v>204</v>
      </c>
      <c r="C206" s="83">
        <v>5</v>
      </c>
      <c r="D206" s="85">
        <v>1</v>
      </c>
    </row>
    <row r="207" spans="1:4" ht="15.75">
      <c r="A207" s="20">
        <v>205</v>
      </c>
      <c r="B207" s="38">
        <v>1</v>
      </c>
      <c r="C207" s="83">
        <v>0</v>
      </c>
      <c r="D207" s="85">
        <v>1</v>
      </c>
    </row>
    <row r="208" spans="1:4" ht="15.75">
      <c r="A208" s="20">
        <v>206</v>
      </c>
      <c r="C208" s="83">
        <v>3</v>
      </c>
      <c r="D208" s="85">
        <v>0</v>
      </c>
    </row>
    <row r="209" spans="1:5" ht="15.75">
      <c r="A209" s="20">
        <v>207</v>
      </c>
      <c r="B209" s="38">
        <v>1</v>
      </c>
      <c r="C209" s="83">
        <v>1</v>
      </c>
      <c r="D209" s="85">
        <v>2</v>
      </c>
      <c r="E209" s="38">
        <v>10</v>
      </c>
    </row>
    <row r="210" spans="1:4" ht="15.75">
      <c r="A210" s="20">
        <v>208</v>
      </c>
      <c r="B210" s="38">
        <v>1</v>
      </c>
      <c r="C210" s="83">
        <v>1</v>
      </c>
      <c r="D210" s="85">
        <v>3</v>
      </c>
    </row>
    <row r="211" spans="1:4" ht="15.75">
      <c r="A211" s="20">
        <v>209</v>
      </c>
      <c r="B211" s="38">
        <v>1</v>
      </c>
      <c r="C211" s="83">
        <v>1</v>
      </c>
      <c r="D211" s="85">
        <v>2</v>
      </c>
    </row>
    <row r="212" spans="1:4" ht="15.75">
      <c r="A212" s="20">
        <v>210</v>
      </c>
      <c r="B212" s="38">
        <v>1</v>
      </c>
      <c r="C212" s="83">
        <v>1</v>
      </c>
      <c r="D212" s="85">
        <v>2</v>
      </c>
    </row>
    <row r="213" spans="1:4" ht="15.75">
      <c r="A213" s="20">
        <v>211</v>
      </c>
      <c r="B213" s="38">
        <v>1</v>
      </c>
      <c r="C213" s="83">
        <v>0</v>
      </c>
      <c r="D213" s="85">
        <v>8</v>
      </c>
    </row>
    <row r="214" spans="1:4" ht="15.75">
      <c r="A214" s="20">
        <v>212</v>
      </c>
      <c r="B214" s="38">
        <v>1</v>
      </c>
      <c r="C214" s="83">
        <v>3</v>
      </c>
      <c r="D214" s="85">
        <v>4</v>
      </c>
    </row>
    <row r="215" spans="1:4" ht="15.75">
      <c r="A215" s="20">
        <v>213</v>
      </c>
      <c r="B215" s="38">
        <v>1</v>
      </c>
      <c r="C215" s="83">
        <v>2</v>
      </c>
      <c r="D215" s="85">
        <v>3</v>
      </c>
    </row>
    <row r="216" spans="1:4" ht="15.75">
      <c r="A216" s="20">
        <v>214</v>
      </c>
      <c r="B216" s="38">
        <v>1</v>
      </c>
      <c r="C216" s="83">
        <v>0</v>
      </c>
      <c r="D216" s="85">
        <v>6</v>
      </c>
    </row>
    <row r="217" spans="1:4" ht="15.75">
      <c r="A217" s="20">
        <v>215</v>
      </c>
      <c r="B217" s="38">
        <v>1</v>
      </c>
      <c r="C217" s="83">
        <v>2</v>
      </c>
      <c r="D217" s="85">
        <v>3</v>
      </c>
    </row>
    <row r="218" spans="1:5" ht="15.75">
      <c r="A218" s="20">
        <v>216</v>
      </c>
      <c r="B218" s="38">
        <v>1</v>
      </c>
      <c r="C218" s="83">
        <v>1</v>
      </c>
      <c r="D218" s="85">
        <v>3</v>
      </c>
      <c r="E218" s="38">
        <v>10</v>
      </c>
    </row>
    <row r="219" spans="1:4" ht="15.75">
      <c r="A219" s="20">
        <v>217</v>
      </c>
      <c r="C219" s="83">
        <v>3</v>
      </c>
      <c r="D219" s="85">
        <v>2</v>
      </c>
    </row>
    <row r="220" spans="1:4" ht="15.75">
      <c r="A220" s="20">
        <v>218</v>
      </c>
      <c r="C220" s="83">
        <v>3</v>
      </c>
      <c r="D220" s="85">
        <v>0</v>
      </c>
    </row>
    <row r="221" spans="1:4" ht="15.75">
      <c r="A221" s="20">
        <v>219</v>
      </c>
      <c r="C221" s="83">
        <v>1</v>
      </c>
      <c r="D221" s="85">
        <v>0</v>
      </c>
    </row>
    <row r="222" spans="1:4" ht="15.75">
      <c r="A222" s="20">
        <v>220</v>
      </c>
      <c r="B222" s="38">
        <v>1</v>
      </c>
      <c r="C222" s="83">
        <v>0</v>
      </c>
      <c r="D222" s="85">
        <v>1</v>
      </c>
    </row>
    <row r="223" spans="1:4" ht="15.75">
      <c r="A223" s="20">
        <v>221</v>
      </c>
      <c r="C223" s="83">
        <v>5</v>
      </c>
      <c r="D223" s="85">
        <v>0</v>
      </c>
    </row>
    <row r="224" spans="1:4" ht="15.75">
      <c r="A224" s="20">
        <v>222</v>
      </c>
      <c r="B224" s="38">
        <v>1</v>
      </c>
      <c r="C224" s="83">
        <v>1</v>
      </c>
      <c r="D224" s="85">
        <v>7</v>
      </c>
    </row>
    <row r="225" spans="1:4" ht="15.75">
      <c r="A225" s="20">
        <v>223</v>
      </c>
      <c r="B225" s="38">
        <v>1</v>
      </c>
      <c r="C225" s="83">
        <v>0</v>
      </c>
      <c r="D225" s="85">
        <v>2</v>
      </c>
    </row>
    <row r="226" spans="1:4" ht="15.75">
      <c r="A226" s="20">
        <v>224</v>
      </c>
      <c r="C226" s="83">
        <v>4</v>
      </c>
      <c r="D226" s="85">
        <v>0</v>
      </c>
    </row>
    <row r="227" spans="1:4" ht="15.75">
      <c r="A227" s="20">
        <v>225</v>
      </c>
      <c r="B227" s="38">
        <v>1</v>
      </c>
      <c r="C227" s="83">
        <v>6</v>
      </c>
      <c r="D227" s="85">
        <v>8</v>
      </c>
    </row>
    <row r="228" spans="1:4" ht="15.75">
      <c r="A228" s="20">
        <v>226</v>
      </c>
      <c r="C228" s="83">
        <v>5</v>
      </c>
      <c r="D228" s="85">
        <v>2</v>
      </c>
    </row>
    <row r="229" spans="1:4" ht="15.75">
      <c r="A229" s="20">
        <v>227</v>
      </c>
      <c r="C229" s="83">
        <v>4</v>
      </c>
      <c r="D229" s="85">
        <v>0</v>
      </c>
    </row>
    <row r="230" spans="1:4" ht="15.75">
      <c r="A230" s="20">
        <v>228</v>
      </c>
      <c r="C230" s="83">
        <v>7</v>
      </c>
      <c r="D230" s="85">
        <v>3</v>
      </c>
    </row>
    <row r="231" spans="1:5" ht="15.75">
      <c r="A231" s="20">
        <v>229</v>
      </c>
      <c r="C231" s="83">
        <v>5</v>
      </c>
      <c r="D231" s="85">
        <v>3</v>
      </c>
      <c r="E231" s="38">
        <v>10</v>
      </c>
    </row>
    <row r="232" spans="1:4" ht="15.75">
      <c r="A232" s="20">
        <v>230</v>
      </c>
      <c r="B232" s="38">
        <v>1</v>
      </c>
      <c r="C232" s="83">
        <v>3</v>
      </c>
      <c r="D232" s="85">
        <v>7</v>
      </c>
    </row>
    <row r="233" spans="1:4" ht="15.75">
      <c r="A233" s="20">
        <v>231</v>
      </c>
      <c r="B233" s="38">
        <v>1</v>
      </c>
      <c r="C233" s="83">
        <v>2</v>
      </c>
      <c r="D233" s="85">
        <v>5</v>
      </c>
    </row>
    <row r="234" spans="1:4" ht="15.75">
      <c r="A234" s="20">
        <v>232</v>
      </c>
      <c r="B234" s="38">
        <v>1</v>
      </c>
      <c r="C234" s="83">
        <v>5</v>
      </c>
      <c r="D234" s="85">
        <v>6</v>
      </c>
    </row>
    <row r="235" spans="1:4" ht="15.75">
      <c r="A235" s="20">
        <v>233</v>
      </c>
      <c r="C235" s="83">
        <v>2</v>
      </c>
      <c r="D235" s="85">
        <v>0</v>
      </c>
    </row>
    <row r="236" spans="1:4" ht="15.75">
      <c r="A236" s="20">
        <v>234</v>
      </c>
      <c r="C236" s="83">
        <v>4</v>
      </c>
      <c r="D236" s="85">
        <v>1</v>
      </c>
    </row>
    <row r="237" spans="1:4" ht="15.75">
      <c r="A237" s="20">
        <v>235</v>
      </c>
      <c r="C237" s="83">
        <v>4</v>
      </c>
      <c r="D237" s="85">
        <v>1</v>
      </c>
    </row>
    <row r="238" spans="1:4" ht="15.75">
      <c r="A238" s="20">
        <v>236</v>
      </c>
      <c r="B238" s="38">
        <v>1</v>
      </c>
      <c r="C238" s="83">
        <v>0</v>
      </c>
      <c r="D238" s="85">
        <v>2</v>
      </c>
    </row>
    <row r="239" spans="1:4" ht="15.75">
      <c r="A239" s="20">
        <v>237</v>
      </c>
      <c r="B239" s="38">
        <v>1</v>
      </c>
      <c r="C239" s="83">
        <v>0</v>
      </c>
      <c r="D239" s="85">
        <v>2</v>
      </c>
    </row>
    <row r="240" spans="1:4" ht="15.75">
      <c r="A240" s="20">
        <v>238</v>
      </c>
      <c r="B240" s="38">
        <v>1</v>
      </c>
      <c r="C240" s="83">
        <v>3</v>
      </c>
      <c r="D240" s="85">
        <v>5</v>
      </c>
    </row>
    <row r="241" spans="1:5" ht="15.75">
      <c r="A241" s="20">
        <v>239</v>
      </c>
      <c r="C241" s="83">
        <v>2</v>
      </c>
      <c r="D241" s="85">
        <v>1</v>
      </c>
      <c r="E241" s="38">
        <v>10</v>
      </c>
    </row>
    <row r="242" spans="1:4" ht="15.75">
      <c r="A242" s="20">
        <v>240</v>
      </c>
      <c r="B242" s="38">
        <v>1</v>
      </c>
      <c r="C242" s="83">
        <v>2</v>
      </c>
      <c r="D242" s="85">
        <v>3</v>
      </c>
    </row>
    <row r="243" spans="1:5" ht="15.75">
      <c r="A243" s="20">
        <v>241</v>
      </c>
      <c r="C243" s="83">
        <v>6</v>
      </c>
      <c r="D243" s="85">
        <v>1</v>
      </c>
      <c r="E243" s="38">
        <v>12</v>
      </c>
    </row>
    <row r="244" spans="1:4" ht="15.75">
      <c r="A244" s="20">
        <v>242</v>
      </c>
      <c r="B244" s="38">
        <v>1</v>
      </c>
      <c r="C244" s="83">
        <v>2</v>
      </c>
      <c r="D244" s="85">
        <v>8</v>
      </c>
    </row>
    <row r="245" spans="1:4" ht="15.75">
      <c r="A245" s="20">
        <v>243</v>
      </c>
      <c r="C245" s="83">
        <v>2</v>
      </c>
      <c r="D245" s="85">
        <v>0</v>
      </c>
    </row>
    <row r="246" spans="1:5" ht="15.75">
      <c r="A246" s="20">
        <v>244</v>
      </c>
      <c r="C246" s="83">
        <v>1</v>
      </c>
      <c r="D246" s="85">
        <v>0</v>
      </c>
      <c r="E246" s="38">
        <v>14</v>
      </c>
    </row>
    <row r="247" spans="1:4" ht="15.75">
      <c r="A247" s="20">
        <v>245</v>
      </c>
      <c r="B247" s="38">
        <v>1</v>
      </c>
      <c r="C247" s="83">
        <v>1</v>
      </c>
      <c r="D247" s="85">
        <v>4</v>
      </c>
    </row>
    <row r="248" spans="1:4" ht="15.75">
      <c r="A248" s="20">
        <v>246</v>
      </c>
      <c r="B248" s="38">
        <v>1</v>
      </c>
      <c r="C248" s="83">
        <v>1</v>
      </c>
      <c r="D248" s="85">
        <v>2</v>
      </c>
    </row>
    <row r="249" spans="1:4" ht="15.75">
      <c r="A249" s="20">
        <v>247</v>
      </c>
      <c r="C249" s="83">
        <v>2</v>
      </c>
      <c r="D249" s="85">
        <v>0</v>
      </c>
    </row>
    <row r="250" spans="1:4" ht="15.75">
      <c r="A250" s="20">
        <v>248</v>
      </c>
      <c r="C250" s="83">
        <v>5</v>
      </c>
      <c r="D250" s="85">
        <v>1</v>
      </c>
    </row>
    <row r="251" spans="1:4" ht="15.75">
      <c r="A251" s="20">
        <v>249</v>
      </c>
      <c r="B251" s="38">
        <v>1</v>
      </c>
      <c r="C251" s="83">
        <v>0</v>
      </c>
      <c r="D251" s="85">
        <v>4</v>
      </c>
    </row>
    <row r="252" spans="1:4" ht="15.75">
      <c r="A252" s="20">
        <v>250</v>
      </c>
      <c r="B252" s="38">
        <v>1</v>
      </c>
      <c r="C252" s="83">
        <v>2</v>
      </c>
      <c r="D252" s="85">
        <v>5</v>
      </c>
    </row>
    <row r="253" spans="1:4" ht="15.75">
      <c r="A253" s="20">
        <v>251</v>
      </c>
      <c r="C253" s="83">
        <v>6</v>
      </c>
      <c r="D253" s="85">
        <v>2</v>
      </c>
    </row>
    <row r="254" spans="1:5" ht="15.75">
      <c r="A254" s="20">
        <v>252</v>
      </c>
      <c r="B254" s="38">
        <v>1</v>
      </c>
      <c r="C254" s="83">
        <v>5</v>
      </c>
      <c r="D254" s="85">
        <v>6</v>
      </c>
      <c r="E254" s="38">
        <v>11</v>
      </c>
    </row>
    <row r="255" spans="1:4" ht="15.75">
      <c r="A255" s="20">
        <v>253</v>
      </c>
      <c r="C255" s="83">
        <v>3</v>
      </c>
      <c r="D255" s="85">
        <v>1</v>
      </c>
    </row>
    <row r="256" spans="1:5" ht="15.75">
      <c r="A256" s="20">
        <v>254</v>
      </c>
      <c r="B256" s="38">
        <v>1</v>
      </c>
      <c r="C256" s="83">
        <v>0</v>
      </c>
      <c r="D256" s="85">
        <v>1</v>
      </c>
      <c r="E256" s="38">
        <v>10</v>
      </c>
    </row>
    <row r="257" spans="1:5" ht="15.75">
      <c r="A257" s="20">
        <v>255</v>
      </c>
      <c r="B257" s="38">
        <v>1</v>
      </c>
      <c r="C257" s="83">
        <v>3</v>
      </c>
      <c r="D257" s="85">
        <v>4</v>
      </c>
      <c r="E257" s="38">
        <v>12</v>
      </c>
    </row>
    <row r="258" spans="1:5" ht="15.75">
      <c r="A258" s="20">
        <v>256</v>
      </c>
      <c r="C258" s="83">
        <v>5</v>
      </c>
      <c r="D258" s="85">
        <v>3</v>
      </c>
      <c r="E258" s="38">
        <v>10</v>
      </c>
    </row>
    <row r="259" spans="1:4" ht="15.75">
      <c r="A259" s="20">
        <v>257</v>
      </c>
      <c r="C259" s="83">
        <v>6</v>
      </c>
      <c r="D259" s="85">
        <v>2</v>
      </c>
    </row>
    <row r="260" spans="1:4" ht="15.75">
      <c r="A260" s="20">
        <v>258</v>
      </c>
      <c r="B260" s="38">
        <v>1</v>
      </c>
      <c r="C260" s="83">
        <v>5</v>
      </c>
      <c r="D260" s="85">
        <v>7</v>
      </c>
    </row>
    <row r="261" spans="1:4" ht="15.75">
      <c r="A261" s="20">
        <v>259</v>
      </c>
      <c r="C261" s="83">
        <v>1</v>
      </c>
      <c r="D261" s="85">
        <v>0</v>
      </c>
    </row>
    <row r="262" spans="1:5" ht="15.75">
      <c r="A262" s="20">
        <v>260</v>
      </c>
      <c r="B262" s="38">
        <v>1</v>
      </c>
      <c r="C262" s="83">
        <v>0</v>
      </c>
      <c r="D262" s="85">
        <v>2</v>
      </c>
      <c r="E262" s="38">
        <v>10</v>
      </c>
    </row>
    <row r="263" spans="1:4" ht="15.75">
      <c r="A263" s="20">
        <v>261</v>
      </c>
      <c r="C263" s="83">
        <v>1</v>
      </c>
      <c r="D263" s="85">
        <v>0</v>
      </c>
    </row>
    <row r="264" spans="1:4" ht="15.75">
      <c r="A264" s="20">
        <v>262</v>
      </c>
      <c r="B264" s="38">
        <v>1</v>
      </c>
      <c r="C264" s="83">
        <v>2</v>
      </c>
      <c r="D264" s="85">
        <v>4</v>
      </c>
    </row>
    <row r="265" spans="1:5" ht="15.75">
      <c r="A265" s="20">
        <v>263</v>
      </c>
      <c r="B265" s="38">
        <v>1</v>
      </c>
      <c r="C265" s="83">
        <v>1</v>
      </c>
      <c r="D265" s="85">
        <v>2</v>
      </c>
      <c r="E265" s="38">
        <v>10</v>
      </c>
    </row>
    <row r="266" spans="1:4" ht="15.75">
      <c r="A266" s="20">
        <v>264</v>
      </c>
      <c r="B266" s="38">
        <v>1</v>
      </c>
      <c r="C266" s="83">
        <v>2</v>
      </c>
      <c r="D266" s="85">
        <v>7</v>
      </c>
    </row>
    <row r="267" spans="1:4" ht="15.75">
      <c r="A267" s="20">
        <v>265</v>
      </c>
      <c r="B267" s="38">
        <v>1</v>
      </c>
      <c r="C267" s="83">
        <v>2</v>
      </c>
      <c r="D267" s="85">
        <v>11</v>
      </c>
    </row>
    <row r="268" spans="1:4" ht="15.75">
      <c r="A268" s="20">
        <v>266</v>
      </c>
      <c r="B268" s="38">
        <v>1</v>
      </c>
      <c r="C268" s="83">
        <v>2</v>
      </c>
      <c r="D268" s="85">
        <v>5</v>
      </c>
    </row>
    <row r="269" spans="1:4" ht="15.75">
      <c r="A269" s="20">
        <v>267</v>
      </c>
      <c r="C269" s="83">
        <v>3</v>
      </c>
      <c r="D269" s="85">
        <v>2</v>
      </c>
    </row>
    <row r="270" spans="1:5" ht="15.75">
      <c r="A270" s="20">
        <v>268</v>
      </c>
      <c r="C270" s="83">
        <v>3</v>
      </c>
      <c r="D270" s="85">
        <v>1</v>
      </c>
      <c r="E270" s="38">
        <v>10</v>
      </c>
    </row>
    <row r="271" spans="1:5" ht="15.75">
      <c r="A271" s="20">
        <v>269</v>
      </c>
      <c r="C271" s="83">
        <v>5</v>
      </c>
      <c r="D271" s="85">
        <v>1</v>
      </c>
      <c r="E271" s="38">
        <v>10</v>
      </c>
    </row>
    <row r="272" spans="1:4" ht="15.75">
      <c r="A272" s="20">
        <v>270</v>
      </c>
      <c r="C272" s="83">
        <v>9</v>
      </c>
      <c r="D272" s="85">
        <v>3</v>
      </c>
    </row>
    <row r="273" spans="1:4" ht="15.75">
      <c r="A273" s="20">
        <v>271</v>
      </c>
      <c r="C273" s="83">
        <v>8</v>
      </c>
      <c r="D273" s="85">
        <v>7</v>
      </c>
    </row>
    <row r="274" spans="1:4" ht="15.75">
      <c r="A274" s="20">
        <v>272</v>
      </c>
      <c r="B274" s="38">
        <v>1</v>
      </c>
      <c r="C274" s="83">
        <v>0</v>
      </c>
      <c r="D274" s="85">
        <v>1</v>
      </c>
    </row>
    <row r="275" spans="1:4" ht="15.75">
      <c r="A275" s="20">
        <v>273</v>
      </c>
      <c r="B275" s="38">
        <v>1</v>
      </c>
      <c r="C275" s="83">
        <v>2</v>
      </c>
      <c r="D275" s="85">
        <v>4</v>
      </c>
    </row>
    <row r="276" spans="1:4" ht="15.75">
      <c r="A276" s="20">
        <v>274</v>
      </c>
      <c r="C276" s="83">
        <v>4</v>
      </c>
      <c r="D276" s="85">
        <v>3</v>
      </c>
    </row>
    <row r="277" spans="1:4" ht="15.75">
      <c r="A277" s="20">
        <v>275</v>
      </c>
      <c r="C277" s="83">
        <v>3</v>
      </c>
      <c r="D277" s="85">
        <v>2</v>
      </c>
    </row>
    <row r="278" spans="1:4" ht="15.75">
      <c r="A278" s="20">
        <v>276</v>
      </c>
      <c r="C278" s="83">
        <v>3</v>
      </c>
      <c r="D278" s="85">
        <v>1</v>
      </c>
    </row>
    <row r="279" spans="1:4" ht="15.75">
      <c r="A279" s="20">
        <v>277</v>
      </c>
      <c r="C279" s="83">
        <v>2</v>
      </c>
      <c r="D279" s="85">
        <v>1</v>
      </c>
    </row>
    <row r="280" spans="1:4" ht="15.75">
      <c r="A280" s="20">
        <v>278</v>
      </c>
      <c r="B280" s="38">
        <v>1</v>
      </c>
      <c r="C280" s="83">
        <v>1</v>
      </c>
      <c r="D280" s="85">
        <v>2</v>
      </c>
    </row>
    <row r="281" spans="1:4" ht="15.75">
      <c r="A281" s="20">
        <v>279</v>
      </c>
      <c r="C281" s="83">
        <v>3</v>
      </c>
      <c r="D281" s="85">
        <v>2</v>
      </c>
    </row>
    <row r="282" spans="1:4" ht="15.75">
      <c r="A282" s="20">
        <v>280</v>
      </c>
      <c r="B282" s="38">
        <v>1</v>
      </c>
      <c r="C282" s="83">
        <v>2</v>
      </c>
      <c r="D282" s="85">
        <v>7</v>
      </c>
    </row>
    <row r="283" spans="1:5" ht="15.75">
      <c r="A283" s="20">
        <v>281</v>
      </c>
      <c r="B283" s="38">
        <v>1</v>
      </c>
      <c r="C283" s="83">
        <v>2</v>
      </c>
      <c r="D283" s="85">
        <v>3</v>
      </c>
      <c r="E283" s="38">
        <v>11</v>
      </c>
    </row>
    <row r="284" spans="1:4" ht="15.75">
      <c r="A284" s="20">
        <v>282</v>
      </c>
      <c r="C284" s="83">
        <v>9</v>
      </c>
      <c r="D284" s="85">
        <v>3</v>
      </c>
    </row>
    <row r="285" spans="1:4" ht="15.75">
      <c r="A285" s="20">
        <v>283</v>
      </c>
      <c r="B285" s="38">
        <v>1</v>
      </c>
      <c r="C285" s="83">
        <v>0</v>
      </c>
      <c r="D285" s="85">
        <v>1</v>
      </c>
    </row>
    <row r="286" spans="1:4" ht="15.75">
      <c r="A286" s="20">
        <v>284</v>
      </c>
      <c r="B286" s="38">
        <v>1</v>
      </c>
      <c r="C286" s="83">
        <v>6</v>
      </c>
      <c r="D286" s="85">
        <v>8</v>
      </c>
    </row>
    <row r="287" spans="1:5" ht="15.75">
      <c r="A287" s="20">
        <v>285</v>
      </c>
      <c r="C287" s="83">
        <v>7</v>
      </c>
      <c r="D287" s="85">
        <v>6</v>
      </c>
      <c r="E287" s="38">
        <v>10</v>
      </c>
    </row>
    <row r="288" spans="1:4" ht="15.75">
      <c r="A288" s="20">
        <v>286</v>
      </c>
      <c r="B288" s="38">
        <v>1</v>
      </c>
      <c r="C288" s="83">
        <v>0</v>
      </c>
      <c r="D288" s="85">
        <v>1</v>
      </c>
    </row>
    <row r="289" spans="1:4" ht="15.75">
      <c r="A289" s="20">
        <v>287</v>
      </c>
      <c r="C289" s="83">
        <v>5</v>
      </c>
      <c r="D289" s="85">
        <v>1</v>
      </c>
    </row>
    <row r="290" spans="1:5" ht="15.75">
      <c r="A290" s="20">
        <v>288</v>
      </c>
      <c r="B290" s="38">
        <v>1</v>
      </c>
      <c r="C290" s="83">
        <v>1</v>
      </c>
      <c r="D290" s="85">
        <v>2</v>
      </c>
      <c r="E290" s="38">
        <v>12</v>
      </c>
    </row>
    <row r="291" spans="1:4" ht="15.75">
      <c r="A291" s="20">
        <v>289</v>
      </c>
      <c r="C291" s="83">
        <v>4</v>
      </c>
      <c r="D291" s="85">
        <v>0</v>
      </c>
    </row>
    <row r="292" spans="1:4" ht="15.75">
      <c r="A292" s="20">
        <v>290</v>
      </c>
      <c r="C292" s="83">
        <v>1</v>
      </c>
      <c r="D292" s="85">
        <v>0</v>
      </c>
    </row>
    <row r="293" spans="1:4" ht="15.75">
      <c r="A293" s="20">
        <v>291</v>
      </c>
      <c r="B293" s="38">
        <v>1</v>
      </c>
      <c r="C293" s="83">
        <v>1</v>
      </c>
      <c r="D293" s="85">
        <v>5</v>
      </c>
    </row>
    <row r="294" spans="1:4" ht="15.75">
      <c r="A294" s="20">
        <v>292</v>
      </c>
      <c r="B294" s="38">
        <v>1</v>
      </c>
      <c r="C294" s="83">
        <v>1</v>
      </c>
      <c r="D294" s="85">
        <v>3</v>
      </c>
    </row>
    <row r="295" spans="1:5" ht="15.75">
      <c r="A295" s="20">
        <v>293</v>
      </c>
      <c r="C295" s="83">
        <v>1</v>
      </c>
      <c r="D295" s="85">
        <v>0</v>
      </c>
      <c r="E295" s="38">
        <v>14</v>
      </c>
    </row>
    <row r="296" spans="1:4" ht="15.75">
      <c r="A296" s="20">
        <v>294</v>
      </c>
      <c r="B296" s="38">
        <v>1</v>
      </c>
      <c r="C296" s="83">
        <v>0</v>
      </c>
      <c r="D296" s="85">
        <v>4</v>
      </c>
    </row>
    <row r="297" spans="1:4" ht="15.75">
      <c r="A297" s="20">
        <v>295</v>
      </c>
      <c r="B297" s="38">
        <v>1</v>
      </c>
      <c r="C297" s="83">
        <v>0</v>
      </c>
      <c r="D297" s="85">
        <v>6</v>
      </c>
    </row>
    <row r="298" spans="1:4" ht="15.75">
      <c r="A298" s="20">
        <v>296</v>
      </c>
      <c r="C298" s="83">
        <v>3</v>
      </c>
      <c r="D298" s="85">
        <v>1</v>
      </c>
    </row>
    <row r="299" spans="1:4" ht="15.75">
      <c r="A299" s="20">
        <v>297</v>
      </c>
      <c r="C299" s="83">
        <v>1</v>
      </c>
      <c r="D299" s="85">
        <v>0</v>
      </c>
    </row>
    <row r="300" spans="1:4" ht="15.75">
      <c r="A300" s="20">
        <v>298</v>
      </c>
      <c r="C300" s="83">
        <v>4</v>
      </c>
      <c r="D300" s="85">
        <v>0</v>
      </c>
    </row>
    <row r="301" spans="1:4" ht="15.75">
      <c r="A301" s="20">
        <v>299</v>
      </c>
      <c r="C301" s="83">
        <v>5</v>
      </c>
      <c r="D301" s="85">
        <v>3</v>
      </c>
    </row>
    <row r="302" spans="1:4" ht="15.75">
      <c r="A302" s="20">
        <v>300</v>
      </c>
      <c r="B302" s="38">
        <v>1</v>
      </c>
      <c r="C302" s="83">
        <v>0</v>
      </c>
      <c r="D302" s="85">
        <v>3</v>
      </c>
    </row>
    <row r="303" spans="1:4" ht="15.75">
      <c r="A303" s="20">
        <v>301</v>
      </c>
      <c r="C303" s="83">
        <v>5</v>
      </c>
      <c r="D303" s="85">
        <v>2</v>
      </c>
    </row>
    <row r="304" spans="1:4" ht="15.75">
      <c r="A304" s="20">
        <v>302</v>
      </c>
      <c r="C304" s="83">
        <v>2</v>
      </c>
      <c r="D304" s="85">
        <v>0</v>
      </c>
    </row>
    <row r="305" spans="1:4" ht="15.75">
      <c r="A305" s="20">
        <v>303</v>
      </c>
      <c r="C305" s="83">
        <v>4</v>
      </c>
      <c r="D305" s="85">
        <v>2</v>
      </c>
    </row>
    <row r="306" spans="1:4" ht="15.75">
      <c r="A306" s="20">
        <v>304</v>
      </c>
      <c r="B306" s="38">
        <v>1</v>
      </c>
      <c r="C306" s="83">
        <v>1</v>
      </c>
      <c r="D306" s="85">
        <v>3</v>
      </c>
    </row>
    <row r="307" spans="1:4" ht="15.75">
      <c r="A307" s="20">
        <v>305</v>
      </c>
      <c r="B307" s="38">
        <v>1</v>
      </c>
      <c r="C307" s="83">
        <v>2</v>
      </c>
      <c r="D307" s="85">
        <v>4</v>
      </c>
    </row>
    <row r="308" spans="1:4" ht="15.75">
      <c r="A308" s="20">
        <v>306</v>
      </c>
      <c r="C308" s="83">
        <v>1</v>
      </c>
      <c r="D308" s="85">
        <v>0</v>
      </c>
    </row>
    <row r="309" spans="1:4" ht="15.75">
      <c r="A309" s="20">
        <v>307</v>
      </c>
      <c r="B309" s="38">
        <v>1</v>
      </c>
      <c r="C309" s="83">
        <v>0</v>
      </c>
      <c r="D309" s="85">
        <v>2</v>
      </c>
    </row>
    <row r="310" spans="1:5" ht="15.75">
      <c r="A310" s="20">
        <v>308</v>
      </c>
      <c r="C310" s="83">
        <v>3</v>
      </c>
      <c r="D310" s="85">
        <v>2</v>
      </c>
      <c r="E310" s="38">
        <v>12</v>
      </c>
    </row>
    <row r="311" spans="1:5" ht="15.75">
      <c r="A311" s="20">
        <v>309</v>
      </c>
      <c r="C311" s="83">
        <v>4</v>
      </c>
      <c r="D311" s="85">
        <v>1</v>
      </c>
      <c r="E311" s="38">
        <v>13</v>
      </c>
    </row>
    <row r="312" spans="1:4" ht="15.75">
      <c r="A312" s="20">
        <v>310</v>
      </c>
      <c r="C312" s="83">
        <v>5</v>
      </c>
      <c r="D312" s="85">
        <v>1</v>
      </c>
    </row>
    <row r="313" spans="1:4" ht="15.75">
      <c r="A313" s="20">
        <v>311</v>
      </c>
      <c r="C313" s="83">
        <v>3</v>
      </c>
      <c r="D313" s="85">
        <v>2</v>
      </c>
    </row>
    <row r="314" spans="1:4" ht="15.75">
      <c r="A314" s="20">
        <v>312</v>
      </c>
      <c r="C314" s="83">
        <v>4</v>
      </c>
      <c r="D314" s="85">
        <v>1</v>
      </c>
    </row>
    <row r="315" spans="1:4" ht="15.75">
      <c r="A315" s="20">
        <v>313</v>
      </c>
      <c r="B315" s="38">
        <v>1</v>
      </c>
      <c r="C315" s="83">
        <v>2</v>
      </c>
      <c r="D315" s="85">
        <v>4</v>
      </c>
    </row>
    <row r="316" spans="1:4" ht="15.75">
      <c r="A316" s="20">
        <v>314</v>
      </c>
      <c r="B316" s="38">
        <v>1</v>
      </c>
      <c r="C316" s="83">
        <v>1</v>
      </c>
      <c r="D316" s="85">
        <v>3</v>
      </c>
    </row>
    <row r="317" spans="1:4" ht="15.75">
      <c r="A317" s="20">
        <v>315</v>
      </c>
      <c r="B317" s="38">
        <v>1</v>
      </c>
      <c r="C317" s="83">
        <v>0</v>
      </c>
      <c r="D317" s="85">
        <v>2</v>
      </c>
    </row>
    <row r="318" spans="1:4" ht="15.75">
      <c r="A318" s="20">
        <v>316</v>
      </c>
      <c r="B318" s="38">
        <v>1</v>
      </c>
      <c r="C318" s="83">
        <v>0</v>
      </c>
      <c r="D318" s="85">
        <v>6</v>
      </c>
    </row>
    <row r="319" spans="1:4" ht="15.75">
      <c r="A319" s="20">
        <v>317</v>
      </c>
      <c r="C319" s="83">
        <v>6</v>
      </c>
      <c r="D319" s="85">
        <v>4</v>
      </c>
    </row>
    <row r="320" spans="1:4" ht="15.75">
      <c r="A320" s="20">
        <v>318</v>
      </c>
      <c r="B320" s="38">
        <v>1</v>
      </c>
      <c r="C320" s="83">
        <v>4</v>
      </c>
      <c r="D320" s="85">
        <v>7</v>
      </c>
    </row>
    <row r="321" spans="1:5" ht="15.75">
      <c r="A321" s="20">
        <v>319</v>
      </c>
      <c r="B321" s="38">
        <v>1</v>
      </c>
      <c r="C321" s="83">
        <v>2</v>
      </c>
      <c r="D321" s="85">
        <v>3</v>
      </c>
      <c r="E321" s="38">
        <v>10</v>
      </c>
    </row>
    <row r="322" spans="1:4" ht="15.75">
      <c r="A322" s="20">
        <v>320</v>
      </c>
      <c r="B322" s="38">
        <v>1</v>
      </c>
      <c r="C322" s="83">
        <v>2</v>
      </c>
      <c r="D322" s="85">
        <v>4</v>
      </c>
    </row>
    <row r="323" spans="1:4" ht="15.75">
      <c r="A323" s="20">
        <v>321</v>
      </c>
      <c r="B323" s="38">
        <v>1</v>
      </c>
      <c r="C323" s="83">
        <v>0</v>
      </c>
      <c r="D323" s="85">
        <v>2</v>
      </c>
    </row>
    <row r="324" spans="1:4" ht="15.75">
      <c r="A324" s="20">
        <v>322</v>
      </c>
      <c r="C324" s="83">
        <v>4</v>
      </c>
      <c r="D324" s="85">
        <v>2</v>
      </c>
    </row>
    <row r="325" spans="1:4" ht="15.75">
      <c r="A325" s="20">
        <v>323</v>
      </c>
      <c r="B325" s="38">
        <v>1</v>
      </c>
      <c r="C325" s="83">
        <v>2</v>
      </c>
      <c r="D325" s="85">
        <v>8</v>
      </c>
    </row>
    <row r="326" spans="1:4" ht="15.75">
      <c r="A326" s="20">
        <v>324</v>
      </c>
      <c r="B326" s="38">
        <v>1</v>
      </c>
      <c r="C326" s="83">
        <v>4</v>
      </c>
      <c r="D326" s="85">
        <v>7</v>
      </c>
    </row>
    <row r="327" spans="1:4" ht="15.75">
      <c r="A327" s="20">
        <v>325</v>
      </c>
      <c r="B327" s="38">
        <v>1</v>
      </c>
      <c r="C327" s="83">
        <v>1</v>
      </c>
      <c r="D327" s="85">
        <v>5</v>
      </c>
    </row>
    <row r="328" spans="1:4" ht="15.75">
      <c r="A328" s="20">
        <v>326</v>
      </c>
      <c r="C328" s="83">
        <v>6</v>
      </c>
      <c r="D328" s="85">
        <v>3</v>
      </c>
    </row>
    <row r="329" spans="1:4" ht="15.75">
      <c r="A329" s="20">
        <v>327</v>
      </c>
      <c r="B329" s="38">
        <v>1</v>
      </c>
      <c r="C329" s="83">
        <v>2</v>
      </c>
      <c r="D329" s="85">
        <v>3</v>
      </c>
    </row>
    <row r="330" spans="1:4" ht="15.75">
      <c r="A330" s="20">
        <v>328</v>
      </c>
      <c r="C330" s="83">
        <v>12</v>
      </c>
      <c r="D330" s="85">
        <v>4</v>
      </c>
    </row>
    <row r="331" spans="1:4" ht="15.75">
      <c r="A331" s="20">
        <v>329</v>
      </c>
      <c r="B331" s="38">
        <v>1</v>
      </c>
      <c r="C331" s="83">
        <v>1</v>
      </c>
      <c r="D331" s="85">
        <v>4</v>
      </c>
    </row>
    <row r="332" spans="1:5" ht="15.75">
      <c r="A332" s="20">
        <v>330</v>
      </c>
      <c r="B332" s="38">
        <v>1</v>
      </c>
      <c r="C332" s="83">
        <v>0</v>
      </c>
      <c r="D332" s="85">
        <v>1</v>
      </c>
      <c r="E332" s="38">
        <v>11</v>
      </c>
    </row>
    <row r="333" spans="1:4" ht="15.75">
      <c r="A333" s="20">
        <v>331</v>
      </c>
      <c r="C333" s="83">
        <v>5</v>
      </c>
      <c r="D333" s="85">
        <v>1</v>
      </c>
    </row>
    <row r="334" spans="1:4" ht="15.75">
      <c r="A334" s="20">
        <v>332</v>
      </c>
      <c r="B334" s="38">
        <v>1</v>
      </c>
      <c r="C334" s="83">
        <v>4</v>
      </c>
      <c r="D334" s="85">
        <v>8</v>
      </c>
    </row>
    <row r="335" spans="1:4" ht="15.75">
      <c r="A335" s="20">
        <v>333</v>
      </c>
      <c r="C335" s="83">
        <v>6</v>
      </c>
      <c r="D335" s="85">
        <v>2</v>
      </c>
    </row>
    <row r="336" spans="1:4" ht="15.75">
      <c r="A336" s="20">
        <v>334</v>
      </c>
      <c r="B336" s="38">
        <v>1</v>
      </c>
      <c r="C336" s="83">
        <v>2</v>
      </c>
      <c r="D336" s="85">
        <v>3</v>
      </c>
    </row>
    <row r="337" spans="1:4" ht="15.75">
      <c r="A337" s="20">
        <v>335</v>
      </c>
      <c r="C337" s="83">
        <v>2</v>
      </c>
      <c r="D337" s="85">
        <v>1</v>
      </c>
    </row>
    <row r="338" spans="1:5" ht="15.75">
      <c r="A338" s="20">
        <v>336</v>
      </c>
      <c r="C338" s="83">
        <v>3</v>
      </c>
      <c r="D338" s="85">
        <v>2</v>
      </c>
      <c r="E338" s="38">
        <v>10</v>
      </c>
    </row>
    <row r="339" spans="1:4" ht="15.75">
      <c r="A339" s="20">
        <v>337</v>
      </c>
      <c r="C339" s="83">
        <v>2</v>
      </c>
      <c r="D339" s="85">
        <v>0</v>
      </c>
    </row>
    <row r="340" spans="1:4" ht="15.75">
      <c r="A340" s="20">
        <v>338</v>
      </c>
      <c r="B340" s="38">
        <v>1</v>
      </c>
      <c r="C340" s="83">
        <v>2</v>
      </c>
      <c r="D340" s="85">
        <v>5</v>
      </c>
    </row>
    <row r="341" spans="1:4" ht="15.75">
      <c r="A341" s="20">
        <v>339</v>
      </c>
      <c r="B341" s="38">
        <v>1</v>
      </c>
      <c r="C341" s="83">
        <v>5</v>
      </c>
      <c r="D341" s="85">
        <v>8</v>
      </c>
    </row>
    <row r="342" spans="1:4" ht="15.75">
      <c r="A342" s="20">
        <v>340</v>
      </c>
      <c r="B342" s="38">
        <v>1</v>
      </c>
      <c r="C342" s="83">
        <v>2</v>
      </c>
      <c r="D342" s="85">
        <v>3</v>
      </c>
    </row>
    <row r="343" spans="1:5" ht="15.75">
      <c r="A343" s="20">
        <v>341</v>
      </c>
      <c r="C343" s="83">
        <v>2</v>
      </c>
      <c r="D343" s="85">
        <v>1</v>
      </c>
      <c r="E343" s="38">
        <v>22</v>
      </c>
    </row>
    <row r="344" spans="1:4" ht="15.75">
      <c r="A344" s="20">
        <v>342</v>
      </c>
      <c r="B344" s="38">
        <v>1</v>
      </c>
      <c r="C344" s="83">
        <v>0</v>
      </c>
      <c r="D344" s="85">
        <v>4</v>
      </c>
    </row>
    <row r="345" spans="1:5" ht="15.75">
      <c r="A345" s="20">
        <v>343</v>
      </c>
      <c r="B345" s="38">
        <v>1</v>
      </c>
      <c r="C345" s="83">
        <v>1</v>
      </c>
      <c r="D345" s="85">
        <v>2</v>
      </c>
      <c r="E345" s="38">
        <v>12</v>
      </c>
    </row>
    <row r="346" spans="1:4" ht="15.75">
      <c r="A346" s="20">
        <v>344</v>
      </c>
      <c r="C346" s="83">
        <v>5</v>
      </c>
      <c r="D346" s="85">
        <v>0</v>
      </c>
    </row>
    <row r="347" spans="1:4" ht="15.75">
      <c r="A347" s="20">
        <v>345</v>
      </c>
      <c r="C347" s="83">
        <v>1</v>
      </c>
      <c r="D347" s="85">
        <v>0</v>
      </c>
    </row>
    <row r="348" spans="1:4" ht="15.75">
      <c r="A348" s="20">
        <v>346</v>
      </c>
      <c r="B348" s="38">
        <v>1</v>
      </c>
      <c r="C348" s="83">
        <v>0</v>
      </c>
      <c r="D348" s="85">
        <v>2</v>
      </c>
    </row>
    <row r="349" spans="1:4" ht="15.75">
      <c r="A349" s="20">
        <v>347</v>
      </c>
      <c r="B349" s="38">
        <v>1</v>
      </c>
      <c r="C349" s="83">
        <v>3</v>
      </c>
      <c r="D349" s="85">
        <v>4</v>
      </c>
    </row>
    <row r="350" spans="1:4" ht="15.75">
      <c r="A350" s="20">
        <v>348</v>
      </c>
      <c r="B350" s="38">
        <v>1</v>
      </c>
      <c r="C350" s="83">
        <v>0</v>
      </c>
      <c r="D350" s="85">
        <v>2</v>
      </c>
    </row>
    <row r="351" spans="1:4" ht="15.75">
      <c r="A351" s="20">
        <v>349</v>
      </c>
      <c r="B351" s="38">
        <v>1</v>
      </c>
      <c r="C351" s="83">
        <v>3</v>
      </c>
      <c r="D351" s="85">
        <v>6</v>
      </c>
    </row>
    <row r="352" spans="1:4" ht="15.75">
      <c r="A352" s="20">
        <v>350</v>
      </c>
      <c r="B352" s="38">
        <v>1</v>
      </c>
      <c r="C352" s="83">
        <v>4</v>
      </c>
      <c r="D352" s="85">
        <v>10</v>
      </c>
    </row>
    <row r="353" spans="1:5" ht="15.75">
      <c r="A353" s="20">
        <v>351</v>
      </c>
      <c r="B353" s="38">
        <v>1</v>
      </c>
      <c r="C353" s="83">
        <v>3</v>
      </c>
      <c r="D353" s="85">
        <v>7</v>
      </c>
      <c r="E353" s="38">
        <v>11</v>
      </c>
    </row>
    <row r="354" spans="1:4" ht="15.75">
      <c r="A354" s="20">
        <v>352</v>
      </c>
      <c r="B354" s="38">
        <v>1</v>
      </c>
      <c r="C354" s="83">
        <v>1</v>
      </c>
      <c r="D354" s="85">
        <v>6</v>
      </c>
    </row>
    <row r="355" spans="1:4" ht="15.75">
      <c r="A355" s="20">
        <v>353</v>
      </c>
      <c r="B355" s="38">
        <v>1</v>
      </c>
      <c r="C355" s="83">
        <v>0</v>
      </c>
      <c r="D355" s="85">
        <v>3</v>
      </c>
    </row>
    <row r="356" spans="1:4" ht="15.75">
      <c r="A356" s="20">
        <v>354</v>
      </c>
      <c r="B356" s="38">
        <v>1</v>
      </c>
      <c r="C356" s="83">
        <v>2</v>
      </c>
      <c r="D356" s="85">
        <v>9</v>
      </c>
    </row>
    <row r="357" spans="1:5" ht="15.75">
      <c r="A357" s="20">
        <v>355</v>
      </c>
      <c r="C357" s="83">
        <v>3</v>
      </c>
      <c r="D357" s="85">
        <v>0</v>
      </c>
      <c r="E357" s="38">
        <v>10</v>
      </c>
    </row>
    <row r="358" spans="1:4" ht="15.75">
      <c r="A358" s="20">
        <v>356</v>
      </c>
      <c r="B358" s="38">
        <v>1</v>
      </c>
      <c r="C358" s="83">
        <v>0</v>
      </c>
      <c r="D358" s="85">
        <v>2</v>
      </c>
    </row>
    <row r="359" spans="1:5" ht="15.75">
      <c r="A359" s="20">
        <v>357</v>
      </c>
      <c r="C359" s="83">
        <v>1</v>
      </c>
      <c r="D359" s="85">
        <v>0</v>
      </c>
      <c r="E359" s="38">
        <v>19</v>
      </c>
    </row>
    <row r="360" spans="1:4" ht="15.75">
      <c r="A360" s="20">
        <v>358</v>
      </c>
      <c r="B360" s="38">
        <v>1</v>
      </c>
      <c r="C360" s="83">
        <v>3</v>
      </c>
      <c r="D360" s="85">
        <v>12</v>
      </c>
    </row>
    <row r="361" spans="1:4" ht="15.75">
      <c r="A361" s="20">
        <v>359</v>
      </c>
      <c r="C361" s="83">
        <v>1</v>
      </c>
      <c r="D361" s="85">
        <v>0</v>
      </c>
    </row>
    <row r="362" spans="1:4" ht="15.75">
      <c r="A362" s="20">
        <v>360</v>
      </c>
      <c r="B362" s="38">
        <v>1</v>
      </c>
      <c r="C362" s="83">
        <v>0</v>
      </c>
      <c r="D362" s="85">
        <v>2</v>
      </c>
    </row>
    <row r="363" spans="1:4" ht="15.75">
      <c r="A363" s="20">
        <v>361</v>
      </c>
      <c r="B363" s="38">
        <v>1</v>
      </c>
      <c r="C363" s="83">
        <v>1</v>
      </c>
      <c r="D363" s="85">
        <v>2</v>
      </c>
    </row>
    <row r="364" spans="1:4" ht="15.75">
      <c r="A364" s="20">
        <v>362</v>
      </c>
      <c r="C364" s="83">
        <v>4</v>
      </c>
      <c r="D364" s="85">
        <v>2</v>
      </c>
    </row>
    <row r="365" spans="1:4" ht="15.75">
      <c r="A365" s="20">
        <v>363</v>
      </c>
      <c r="B365" s="38">
        <v>1</v>
      </c>
      <c r="C365" s="83">
        <v>0</v>
      </c>
      <c r="D365" s="85">
        <v>5</v>
      </c>
    </row>
    <row r="366" spans="1:4" ht="15.75">
      <c r="A366" s="20">
        <v>364</v>
      </c>
      <c r="C366" s="83">
        <v>1</v>
      </c>
      <c r="D366" s="85">
        <v>0</v>
      </c>
    </row>
    <row r="367" spans="1:4" ht="15.75">
      <c r="A367" s="20">
        <v>365</v>
      </c>
      <c r="B367" s="38">
        <v>1</v>
      </c>
      <c r="C367" s="83">
        <v>1</v>
      </c>
      <c r="D367" s="85">
        <v>5</v>
      </c>
    </row>
    <row r="368" spans="1:4" ht="15.75">
      <c r="A368" s="20">
        <v>366</v>
      </c>
      <c r="B368" s="38">
        <v>1</v>
      </c>
      <c r="C368" s="83">
        <v>2</v>
      </c>
      <c r="D368" s="85">
        <v>6</v>
      </c>
    </row>
    <row r="369" spans="1:4" ht="15.75">
      <c r="A369" s="20">
        <v>367</v>
      </c>
      <c r="B369" s="38">
        <v>1</v>
      </c>
      <c r="C369" s="83">
        <v>5</v>
      </c>
      <c r="D369" s="85">
        <v>7</v>
      </c>
    </row>
    <row r="370" spans="1:4" ht="15.75">
      <c r="A370" s="20">
        <v>368</v>
      </c>
      <c r="B370" s="38">
        <v>1</v>
      </c>
      <c r="C370" s="83">
        <v>3</v>
      </c>
      <c r="D370" s="85">
        <v>4</v>
      </c>
    </row>
    <row r="371" spans="1:4" ht="15.75">
      <c r="A371" s="20">
        <v>369</v>
      </c>
      <c r="B371" s="38">
        <v>1</v>
      </c>
      <c r="C371" s="83">
        <v>3</v>
      </c>
      <c r="D371" s="85">
        <v>4</v>
      </c>
    </row>
    <row r="372" spans="1:4" ht="15.75">
      <c r="A372" s="20">
        <v>370</v>
      </c>
      <c r="B372" s="38">
        <v>1</v>
      </c>
      <c r="C372" s="83">
        <v>1</v>
      </c>
      <c r="D372" s="85">
        <v>4</v>
      </c>
    </row>
    <row r="373" spans="1:4" ht="15.75">
      <c r="A373" s="20">
        <v>371</v>
      </c>
      <c r="B373" s="38">
        <v>1</v>
      </c>
      <c r="C373" s="83">
        <v>0</v>
      </c>
      <c r="D373" s="85">
        <v>3</v>
      </c>
    </row>
    <row r="374" spans="1:4" ht="15.75">
      <c r="A374" s="20">
        <v>372</v>
      </c>
      <c r="C374" s="83">
        <v>4</v>
      </c>
      <c r="D374" s="85">
        <v>0</v>
      </c>
    </row>
    <row r="375" spans="1:5" ht="15.75">
      <c r="A375" s="20">
        <v>373</v>
      </c>
      <c r="C375" s="83">
        <v>3</v>
      </c>
      <c r="D375" s="85">
        <v>2</v>
      </c>
      <c r="E375" s="38">
        <v>12</v>
      </c>
    </row>
    <row r="376" spans="1:4" ht="15.75">
      <c r="A376" s="20">
        <v>374</v>
      </c>
      <c r="B376" s="38">
        <v>1</v>
      </c>
      <c r="C376" s="83">
        <v>3</v>
      </c>
      <c r="D376" s="85">
        <v>5</v>
      </c>
    </row>
    <row r="377" spans="1:5" ht="15.75">
      <c r="A377" s="20">
        <v>375</v>
      </c>
      <c r="C377" s="83">
        <v>5</v>
      </c>
      <c r="D377" s="85">
        <v>3</v>
      </c>
      <c r="E377" s="38">
        <v>15</v>
      </c>
    </row>
    <row r="378" spans="1:4" ht="15.75">
      <c r="A378" s="20">
        <v>376</v>
      </c>
      <c r="B378" s="38">
        <v>1</v>
      </c>
      <c r="C378" s="83">
        <v>3</v>
      </c>
      <c r="D378" s="85">
        <v>5</v>
      </c>
    </row>
    <row r="379" spans="1:4" ht="15.75">
      <c r="A379" s="20">
        <v>377</v>
      </c>
      <c r="B379" s="38">
        <v>1</v>
      </c>
      <c r="C379" s="83">
        <v>4</v>
      </c>
      <c r="D379" s="85">
        <v>5</v>
      </c>
    </row>
    <row r="380" spans="1:4" ht="15.75">
      <c r="A380" s="20">
        <v>378</v>
      </c>
      <c r="C380" s="83">
        <v>5</v>
      </c>
      <c r="D380" s="85">
        <v>2</v>
      </c>
    </row>
    <row r="381" spans="1:4" ht="15.75">
      <c r="A381" s="20">
        <v>379</v>
      </c>
      <c r="B381" s="38">
        <v>1</v>
      </c>
      <c r="C381" s="83">
        <v>2</v>
      </c>
      <c r="D381" s="85">
        <v>3</v>
      </c>
    </row>
    <row r="382" spans="1:4" ht="15.75">
      <c r="A382" s="20">
        <v>380</v>
      </c>
      <c r="B382" s="38">
        <v>1</v>
      </c>
      <c r="C382" s="83">
        <v>7</v>
      </c>
      <c r="D382" s="85">
        <v>8</v>
      </c>
    </row>
    <row r="383" spans="1:4" ht="15.75">
      <c r="A383" s="20">
        <v>381</v>
      </c>
      <c r="B383" s="38">
        <v>1</v>
      </c>
      <c r="C383" s="83">
        <v>0</v>
      </c>
      <c r="D383" s="85">
        <v>2</v>
      </c>
    </row>
    <row r="384" spans="1:5" ht="15.75">
      <c r="A384" s="20">
        <v>382</v>
      </c>
      <c r="B384" s="38">
        <v>1</v>
      </c>
      <c r="C384" s="83">
        <v>1</v>
      </c>
      <c r="D384" s="85">
        <v>3</v>
      </c>
      <c r="E384" s="38">
        <v>14</v>
      </c>
    </row>
    <row r="385" spans="1:5" ht="15.75">
      <c r="A385" s="20">
        <v>383</v>
      </c>
      <c r="C385" s="83">
        <v>6</v>
      </c>
      <c r="D385" s="85">
        <v>5</v>
      </c>
      <c r="E385" s="38">
        <v>13</v>
      </c>
    </row>
    <row r="386" spans="1:4" ht="15.75">
      <c r="A386" s="20">
        <v>384</v>
      </c>
      <c r="C386" s="83">
        <v>3</v>
      </c>
      <c r="D386" s="85">
        <v>1</v>
      </c>
    </row>
    <row r="387" spans="1:4" ht="15.75">
      <c r="A387" s="20">
        <v>385</v>
      </c>
      <c r="C387" s="83">
        <v>4</v>
      </c>
      <c r="D387" s="85">
        <v>0</v>
      </c>
    </row>
    <row r="388" spans="1:4" ht="15.75">
      <c r="A388" s="20">
        <v>386</v>
      </c>
      <c r="B388" s="38">
        <v>1</v>
      </c>
      <c r="C388" s="83">
        <v>2</v>
      </c>
      <c r="D388" s="85">
        <v>4</v>
      </c>
    </row>
    <row r="389" spans="1:4" ht="15.75">
      <c r="A389" s="20">
        <v>387</v>
      </c>
      <c r="C389" s="83">
        <v>1</v>
      </c>
      <c r="D389" s="85">
        <v>0</v>
      </c>
    </row>
    <row r="390" spans="1:4" ht="15.75">
      <c r="A390" s="20">
        <v>388</v>
      </c>
      <c r="B390" s="38">
        <v>1</v>
      </c>
      <c r="C390" s="83">
        <v>2</v>
      </c>
      <c r="D390" s="85">
        <v>3</v>
      </c>
    </row>
    <row r="391" spans="1:4" ht="15.75">
      <c r="A391" s="20">
        <v>389</v>
      </c>
      <c r="C391" s="83">
        <v>3</v>
      </c>
      <c r="D391" s="85">
        <v>0</v>
      </c>
    </row>
    <row r="392" spans="1:4" ht="15.75">
      <c r="A392" s="20">
        <v>390</v>
      </c>
      <c r="C392" s="83">
        <v>1</v>
      </c>
      <c r="D392" s="85">
        <v>0</v>
      </c>
    </row>
    <row r="393" spans="1:4" ht="15.75">
      <c r="A393" s="20">
        <v>391</v>
      </c>
      <c r="B393" s="38">
        <v>1</v>
      </c>
      <c r="C393" s="83">
        <v>0</v>
      </c>
      <c r="D393" s="85">
        <v>1</v>
      </c>
    </row>
    <row r="394" spans="1:4" ht="15.75">
      <c r="A394" s="20">
        <v>392</v>
      </c>
      <c r="C394" s="83">
        <v>4</v>
      </c>
      <c r="D394" s="85">
        <v>1</v>
      </c>
    </row>
    <row r="395" spans="1:4" ht="15.75">
      <c r="A395" s="20">
        <v>393</v>
      </c>
      <c r="C395" s="83">
        <v>8</v>
      </c>
      <c r="D395" s="85">
        <v>3</v>
      </c>
    </row>
    <row r="396" spans="1:4" ht="15.75">
      <c r="A396" s="20">
        <v>394</v>
      </c>
      <c r="B396" s="38">
        <v>1</v>
      </c>
      <c r="C396" s="83">
        <v>4</v>
      </c>
      <c r="D396" s="85">
        <v>7</v>
      </c>
    </row>
    <row r="397" spans="1:4" ht="15.75">
      <c r="A397" s="20">
        <v>395</v>
      </c>
      <c r="C397" s="83">
        <v>7</v>
      </c>
      <c r="D397" s="85">
        <v>0</v>
      </c>
    </row>
    <row r="398" spans="1:4" ht="15.75">
      <c r="A398" s="20">
        <v>396</v>
      </c>
      <c r="C398" s="83">
        <v>2</v>
      </c>
      <c r="D398" s="85">
        <v>0</v>
      </c>
    </row>
    <row r="399" spans="1:4" ht="15.75">
      <c r="A399" s="20">
        <v>397</v>
      </c>
      <c r="B399" s="38">
        <v>1</v>
      </c>
      <c r="C399" s="83">
        <v>1</v>
      </c>
      <c r="D399" s="85">
        <v>4</v>
      </c>
    </row>
    <row r="400" spans="1:4" ht="15.75">
      <c r="A400" s="20">
        <v>398</v>
      </c>
      <c r="B400" s="38">
        <v>1</v>
      </c>
      <c r="C400" s="83">
        <v>0</v>
      </c>
      <c r="D400" s="85">
        <v>6</v>
      </c>
    </row>
    <row r="401" spans="1:4" ht="15.75">
      <c r="A401" s="20">
        <v>399</v>
      </c>
      <c r="B401" s="38">
        <v>1</v>
      </c>
      <c r="C401" s="83">
        <v>3</v>
      </c>
      <c r="D401" s="85">
        <v>4</v>
      </c>
    </row>
    <row r="402" spans="1:4" ht="15.75">
      <c r="A402" s="20">
        <v>400</v>
      </c>
      <c r="C402" s="83">
        <v>4</v>
      </c>
      <c r="D402" s="85">
        <v>0</v>
      </c>
    </row>
    <row r="403" spans="1:5" ht="15.75">
      <c r="A403" s="20">
        <v>401</v>
      </c>
      <c r="B403" s="38">
        <v>1</v>
      </c>
      <c r="C403" s="83">
        <v>1</v>
      </c>
      <c r="D403" s="85">
        <v>2</v>
      </c>
      <c r="E403" s="38">
        <v>13</v>
      </c>
    </row>
    <row r="404" spans="1:5" ht="15.75">
      <c r="A404" s="20">
        <v>402</v>
      </c>
      <c r="B404" s="38">
        <v>1</v>
      </c>
      <c r="C404" s="83">
        <v>1</v>
      </c>
      <c r="D404" s="85">
        <v>2</v>
      </c>
      <c r="E404" s="38">
        <v>31</v>
      </c>
    </row>
    <row r="405" spans="1:4" ht="15.75">
      <c r="A405" s="20">
        <v>403</v>
      </c>
      <c r="C405" s="83">
        <v>2</v>
      </c>
      <c r="D405" s="85">
        <v>1</v>
      </c>
    </row>
    <row r="406" spans="1:4" ht="15.75">
      <c r="A406" s="20">
        <v>404</v>
      </c>
      <c r="C406" s="83">
        <v>5</v>
      </c>
      <c r="D406" s="85">
        <v>3</v>
      </c>
    </row>
    <row r="407" spans="1:4" ht="15.75">
      <c r="A407" s="20">
        <v>405</v>
      </c>
      <c r="B407" s="38">
        <v>1</v>
      </c>
      <c r="C407" s="83">
        <v>2</v>
      </c>
      <c r="D407" s="85">
        <v>9</v>
      </c>
    </row>
    <row r="408" spans="1:4" ht="15.75">
      <c r="A408" s="20">
        <v>406</v>
      </c>
      <c r="B408" s="38">
        <v>1</v>
      </c>
      <c r="C408" s="83">
        <v>1</v>
      </c>
      <c r="D408" s="85">
        <v>3</v>
      </c>
    </row>
    <row r="409" spans="1:4" ht="15.75">
      <c r="A409" s="20">
        <v>407</v>
      </c>
      <c r="C409" s="83">
        <v>6</v>
      </c>
      <c r="D409" s="85">
        <v>0</v>
      </c>
    </row>
    <row r="410" spans="1:4" ht="15.75">
      <c r="A410" s="20">
        <v>408</v>
      </c>
      <c r="C410" s="83">
        <v>6</v>
      </c>
      <c r="D410" s="85">
        <v>2</v>
      </c>
    </row>
    <row r="411" spans="1:4" ht="15.75">
      <c r="A411" s="20">
        <v>409</v>
      </c>
      <c r="B411" s="38">
        <v>1</v>
      </c>
      <c r="C411" s="83">
        <v>2</v>
      </c>
      <c r="D411" s="85">
        <v>4</v>
      </c>
    </row>
    <row r="412" spans="1:4" ht="15.75">
      <c r="A412" s="20">
        <v>410</v>
      </c>
      <c r="B412" s="38">
        <v>1</v>
      </c>
      <c r="C412" s="83">
        <v>2</v>
      </c>
      <c r="D412" s="85">
        <v>5</v>
      </c>
    </row>
    <row r="413" spans="1:4" ht="15.75">
      <c r="A413" s="20">
        <v>411</v>
      </c>
      <c r="B413" s="38">
        <v>1</v>
      </c>
      <c r="C413" s="83">
        <v>3</v>
      </c>
      <c r="D413" s="85">
        <v>7</v>
      </c>
    </row>
    <row r="414" spans="1:4" ht="15.75">
      <c r="A414" s="20">
        <v>412</v>
      </c>
      <c r="C414" s="83">
        <v>5</v>
      </c>
      <c r="D414" s="85">
        <v>0</v>
      </c>
    </row>
    <row r="415" spans="1:5" ht="15.75">
      <c r="A415" s="20">
        <v>413</v>
      </c>
      <c r="C415" s="83">
        <v>2</v>
      </c>
      <c r="D415" s="85">
        <v>1</v>
      </c>
      <c r="E415" s="38">
        <v>10</v>
      </c>
    </row>
    <row r="416" spans="1:4" ht="15.75">
      <c r="A416" s="20">
        <v>414</v>
      </c>
      <c r="B416" s="38">
        <v>1</v>
      </c>
      <c r="C416" s="83">
        <v>0</v>
      </c>
      <c r="D416" s="85">
        <v>3</v>
      </c>
    </row>
    <row r="417" spans="1:4" ht="15.75">
      <c r="A417" s="20">
        <v>415</v>
      </c>
      <c r="B417" s="38">
        <v>1</v>
      </c>
      <c r="C417" s="83">
        <v>3</v>
      </c>
      <c r="D417" s="85">
        <v>5</v>
      </c>
    </row>
    <row r="418" spans="1:4" ht="15.75">
      <c r="A418" s="20">
        <v>416</v>
      </c>
      <c r="B418" s="38">
        <v>1</v>
      </c>
      <c r="C418" s="83">
        <v>0</v>
      </c>
      <c r="D418" s="85">
        <v>1</v>
      </c>
    </row>
    <row r="419" spans="1:4" ht="15.75">
      <c r="A419" s="20">
        <v>417</v>
      </c>
      <c r="B419" s="38">
        <v>1</v>
      </c>
      <c r="C419" s="83">
        <v>0</v>
      </c>
      <c r="D419" s="85">
        <v>1</v>
      </c>
    </row>
    <row r="420" spans="1:4" ht="15.75">
      <c r="A420" s="20">
        <v>418</v>
      </c>
      <c r="C420" s="83">
        <v>3</v>
      </c>
      <c r="D420" s="85">
        <v>0</v>
      </c>
    </row>
    <row r="421" spans="1:4" ht="15.75">
      <c r="A421" s="20">
        <v>419</v>
      </c>
      <c r="C421" s="83">
        <v>5</v>
      </c>
      <c r="D421" s="85">
        <v>0</v>
      </c>
    </row>
    <row r="422" spans="1:4" ht="15.75">
      <c r="A422" s="20">
        <v>420</v>
      </c>
      <c r="C422" s="83">
        <v>4</v>
      </c>
      <c r="D422" s="85">
        <v>1</v>
      </c>
    </row>
    <row r="423" spans="1:4" ht="15.75">
      <c r="A423" s="20">
        <v>421</v>
      </c>
      <c r="C423" s="83">
        <v>3</v>
      </c>
      <c r="D423" s="85">
        <v>0</v>
      </c>
    </row>
    <row r="424" spans="1:4" ht="15.75">
      <c r="A424" s="20">
        <v>422</v>
      </c>
      <c r="B424" s="38">
        <v>1</v>
      </c>
      <c r="C424" s="83">
        <v>1</v>
      </c>
      <c r="D424" s="85">
        <v>7</v>
      </c>
    </row>
    <row r="425" spans="1:4" ht="15.75">
      <c r="A425" s="20">
        <v>423</v>
      </c>
      <c r="B425" s="38">
        <v>1</v>
      </c>
      <c r="C425" s="83">
        <v>0</v>
      </c>
      <c r="D425" s="85">
        <v>4</v>
      </c>
    </row>
    <row r="426" spans="1:4" ht="15.75">
      <c r="A426" s="20">
        <v>424</v>
      </c>
      <c r="B426" s="38">
        <v>1</v>
      </c>
      <c r="C426" s="83">
        <v>0</v>
      </c>
      <c r="D426" s="85">
        <v>5</v>
      </c>
    </row>
    <row r="427" spans="1:5" ht="15.75">
      <c r="A427" s="20">
        <v>425</v>
      </c>
      <c r="C427" s="83">
        <v>2</v>
      </c>
      <c r="D427" s="85">
        <v>1</v>
      </c>
      <c r="E427" s="38">
        <v>12</v>
      </c>
    </row>
    <row r="428" spans="1:4" ht="15.75">
      <c r="A428" s="20">
        <v>426</v>
      </c>
      <c r="C428" s="83">
        <v>5</v>
      </c>
      <c r="D428" s="85">
        <v>2</v>
      </c>
    </row>
    <row r="429" spans="1:4" ht="15.75">
      <c r="A429" s="20">
        <v>427</v>
      </c>
      <c r="C429" s="83">
        <v>1</v>
      </c>
      <c r="D429" s="85">
        <v>0</v>
      </c>
    </row>
    <row r="430" spans="1:4" ht="15.75">
      <c r="A430" s="20">
        <v>428</v>
      </c>
      <c r="C430" s="83">
        <v>6</v>
      </c>
      <c r="D430" s="85">
        <v>2</v>
      </c>
    </row>
    <row r="431" spans="1:4" ht="15.75">
      <c r="A431" s="20">
        <v>429</v>
      </c>
      <c r="B431" s="38">
        <v>1</v>
      </c>
      <c r="C431" s="83">
        <v>2</v>
      </c>
      <c r="D431" s="85">
        <v>9</v>
      </c>
    </row>
    <row r="432" spans="1:4" ht="15.75">
      <c r="A432" s="20">
        <v>430</v>
      </c>
      <c r="C432" s="83">
        <v>5</v>
      </c>
      <c r="D432" s="85">
        <v>0</v>
      </c>
    </row>
    <row r="433" spans="1:4" ht="15.75">
      <c r="A433" s="20">
        <v>431</v>
      </c>
      <c r="B433" s="38">
        <v>1</v>
      </c>
      <c r="C433" s="83">
        <v>1</v>
      </c>
      <c r="D433" s="85">
        <v>5</v>
      </c>
    </row>
    <row r="434" spans="1:4" ht="15.75">
      <c r="A434" s="20">
        <v>432</v>
      </c>
      <c r="B434" s="38">
        <v>1</v>
      </c>
      <c r="C434" s="83">
        <v>1</v>
      </c>
      <c r="D434" s="85">
        <v>4</v>
      </c>
    </row>
    <row r="435" spans="1:4" ht="15.75">
      <c r="A435" s="20">
        <v>433</v>
      </c>
      <c r="B435" s="38">
        <v>1</v>
      </c>
      <c r="C435" s="83">
        <v>4</v>
      </c>
      <c r="D435" s="85">
        <v>6</v>
      </c>
    </row>
    <row r="436" spans="1:4" ht="15.75">
      <c r="A436" s="20">
        <v>434</v>
      </c>
      <c r="B436" s="38">
        <v>1</v>
      </c>
      <c r="C436" s="83">
        <v>1</v>
      </c>
      <c r="D436" s="85">
        <v>2</v>
      </c>
    </row>
    <row r="437" spans="1:4" ht="15.75">
      <c r="A437" s="20">
        <v>435</v>
      </c>
      <c r="C437" s="83">
        <v>3</v>
      </c>
      <c r="D437" s="85">
        <v>1</v>
      </c>
    </row>
    <row r="438" spans="1:4" ht="15.75">
      <c r="A438" s="20">
        <v>436</v>
      </c>
      <c r="B438" s="38">
        <v>1</v>
      </c>
      <c r="C438" s="83">
        <v>1</v>
      </c>
      <c r="D438" s="85">
        <v>3</v>
      </c>
    </row>
    <row r="439" spans="1:4" ht="15.75">
      <c r="A439" s="20">
        <v>437</v>
      </c>
      <c r="C439" s="83">
        <v>3</v>
      </c>
      <c r="D439" s="85">
        <v>0</v>
      </c>
    </row>
    <row r="440" spans="1:4" ht="15.75">
      <c r="A440" s="20">
        <v>438</v>
      </c>
      <c r="C440" s="83">
        <v>5</v>
      </c>
      <c r="D440" s="85">
        <v>3</v>
      </c>
    </row>
    <row r="441" spans="1:4" ht="15.75">
      <c r="A441" s="20">
        <v>439</v>
      </c>
      <c r="C441" s="83">
        <v>3</v>
      </c>
      <c r="D441" s="85">
        <v>1</v>
      </c>
    </row>
    <row r="442" spans="1:4" ht="15.75">
      <c r="A442" s="20">
        <v>440</v>
      </c>
      <c r="B442" s="38">
        <v>1</v>
      </c>
      <c r="C442" s="83">
        <v>1</v>
      </c>
      <c r="D442" s="85">
        <v>3</v>
      </c>
    </row>
    <row r="443" spans="1:4" ht="15.75">
      <c r="A443" s="20">
        <v>441</v>
      </c>
      <c r="B443" s="38">
        <v>1</v>
      </c>
      <c r="C443" s="83">
        <v>1</v>
      </c>
      <c r="D443" s="85">
        <v>2</v>
      </c>
    </row>
    <row r="444" spans="1:4" ht="15.75">
      <c r="A444" s="20">
        <v>442</v>
      </c>
      <c r="C444" s="83">
        <v>5</v>
      </c>
      <c r="D444" s="85">
        <v>1</v>
      </c>
    </row>
    <row r="445" spans="1:4" ht="15.75">
      <c r="A445" s="20">
        <v>443</v>
      </c>
      <c r="C445" s="83">
        <v>3</v>
      </c>
      <c r="D445" s="85">
        <v>1</v>
      </c>
    </row>
    <row r="446" spans="1:4" ht="15.75">
      <c r="A446" s="20">
        <v>444</v>
      </c>
      <c r="B446" s="38">
        <v>1</v>
      </c>
      <c r="C446" s="83">
        <v>1</v>
      </c>
      <c r="D446" s="85">
        <v>2</v>
      </c>
    </row>
    <row r="447" spans="1:4" ht="15.75">
      <c r="A447" s="20">
        <v>445</v>
      </c>
      <c r="C447" s="83">
        <v>3</v>
      </c>
      <c r="D447" s="85">
        <v>0</v>
      </c>
    </row>
    <row r="448" spans="1:4" ht="15.75">
      <c r="A448" s="20">
        <v>446</v>
      </c>
      <c r="C448" s="83">
        <v>2</v>
      </c>
      <c r="D448" s="85">
        <v>1</v>
      </c>
    </row>
    <row r="449" spans="1:4" ht="15.75">
      <c r="A449" s="20">
        <v>447</v>
      </c>
      <c r="C449" s="83">
        <v>2</v>
      </c>
      <c r="D449" s="85">
        <v>1</v>
      </c>
    </row>
    <row r="450" spans="1:4" ht="15.75">
      <c r="A450" s="20">
        <v>448</v>
      </c>
      <c r="B450" s="38">
        <v>1</v>
      </c>
      <c r="C450" s="83">
        <v>2</v>
      </c>
      <c r="D450" s="85">
        <v>4</v>
      </c>
    </row>
    <row r="451" spans="1:4" ht="15.75">
      <c r="A451" s="20">
        <v>449</v>
      </c>
      <c r="C451" s="83">
        <v>4</v>
      </c>
      <c r="D451" s="85">
        <v>1</v>
      </c>
    </row>
    <row r="452" spans="1:4" ht="15.75">
      <c r="A452" s="20">
        <v>450</v>
      </c>
      <c r="C452" s="83">
        <v>4</v>
      </c>
      <c r="D452" s="85">
        <v>2</v>
      </c>
    </row>
    <row r="453" spans="1:4" ht="15.75">
      <c r="A453" s="20">
        <v>451</v>
      </c>
      <c r="B453" s="38">
        <v>1</v>
      </c>
      <c r="C453" s="83">
        <v>2</v>
      </c>
      <c r="D453" s="85">
        <v>4</v>
      </c>
    </row>
    <row r="454" spans="1:5" ht="15.75">
      <c r="A454" s="20">
        <v>452</v>
      </c>
      <c r="B454" s="38">
        <v>1</v>
      </c>
      <c r="C454" s="83">
        <v>0</v>
      </c>
      <c r="D454" s="85">
        <v>2</v>
      </c>
      <c r="E454" s="38">
        <v>12</v>
      </c>
    </row>
    <row r="455" spans="1:4" ht="15.75">
      <c r="A455" s="20">
        <v>453</v>
      </c>
      <c r="C455" s="83">
        <v>3</v>
      </c>
      <c r="D455" s="85">
        <v>2</v>
      </c>
    </row>
    <row r="456" spans="1:4" ht="15.75">
      <c r="A456" s="20">
        <v>454</v>
      </c>
      <c r="B456" s="38">
        <v>1</v>
      </c>
      <c r="C456" s="83">
        <v>2</v>
      </c>
      <c r="D456" s="85">
        <v>4</v>
      </c>
    </row>
    <row r="457" spans="1:4" ht="15.75">
      <c r="A457" s="20">
        <v>455</v>
      </c>
      <c r="B457" s="38">
        <v>1</v>
      </c>
      <c r="C457" s="83">
        <v>0</v>
      </c>
      <c r="D457" s="85">
        <v>2</v>
      </c>
    </row>
    <row r="458" spans="1:4" ht="15.75">
      <c r="A458" s="20">
        <v>456</v>
      </c>
      <c r="C458" s="83">
        <v>1</v>
      </c>
      <c r="D458" s="85">
        <v>0</v>
      </c>
    </row>
    <row r="459" spans="1:4" ht="15.75">
      <c r="A459" s="20">
        <v>457</v>
      </c>
      <c r="B459" s="38">
        <v>1</v>
      </c>
      <c r="C459" s="83">
        <v>5</v>
      </c>
      <c r="D459" s="85">
        <v>11</v>
      </c>
    </row>
    <row r="460" spans="1:4" ht="15.75">
      <c r="A460" s="20">
        <v>458</v>
      </c>
      <c r="B460" s="38">
        <v>1</v>
      </c>
      <c r="C460" s="83">
        <v>3</v>
      </c>
      <c r="D460" s="85">
        <v>5</v>
      </c>
    </row>
    <row r="461" spans="1:4" ht="15.75">
      <c r="A461" s="20">
        <v>459</v>
      </c>
      <c r="B461" s="38">
        <v>1</v>
      </c>
      <c r="C461" s="83">
        <v>1</v>
      </c>
      <c r="D461" s="85">
        <v>6</v>
      </c>
    </row>
    <row r="462" spans="1:4" ht="15.75">
      <c r="A462" s="20">
        <v>460</v>
      </c>
      <c r="B462" s="38">
        <v>1</v>
      </c>
      <c r="C462" s="83">
        <v>1</v>
      </c>
      <c r="D462" s="85">
        <v>6</v>
      </c>
    </row>
    <row r="463" spans="1:4" ht="15.75">
      <c r="A463" s="20">
        <v>461</v>
      </c>
      <c r="B463" s="38">
        <v>1</v>
      </c>
      <c r="C463" s="83">
        <v>0</v>
      </c>
      <c r="D463" s="85">
        <v>6</v>
      </c>
    </row>
    <row r="464" spans="1:4" ht="15.75">
      <c r="A464" s="20">
        <v>462</v>
      </c>
      <c r="B464" s="38">
        <v>1</v>
      </c>
      <c r="C464" s="83">
        <v>1</v>
      </c>
      <c r="D464" s="85">
        <v>3</v>
      </c>
    </row>
    <row r="465" spans="1:4" ht="15.75">
      <c r="A465" s="20">
        <v>463</v>
      </c>
      <c r="B465" s="38">
        <v>1</v>
      </c>
      <c r="C465" s="83">
        <v>5</v>
      </c>
      <c r="D465" s="85">
        <v>7</v>
      </c>
    </row>
    <row r="466" spans="1:4" ht="15.75">
      <c r="A466" s="20">
        <v>464</v>
      </c>
      <c r="C466" s="83">
        <v>4</v>
      </c>
      <c r="D466" s="85">
        <v>1</v>
      </c>
    </row>
    <row r="467" spans="1:4" ht="15.75">
      <c r="A467" s="20">
        <v>465</v>
      </c>
      <c r="C467" s="83">
        <v>11</v>
      </c>
      <c r="D467" s="85">
        <v>2</v>
      </c>
    </row>
    <row r="468" spans="1:4" ht="15.75">
      <c r="A468" s="20">
        <v>466</v>
      </c>
      <c r="B468" s="38">
        <v>1</v>
      </c>
      <c r="C468" s="83">
        <v>3</v>
      </c>
      <c r="D468" s="85">
        <v>6</v>
      </c>
    </row>
    <row r="469" spans="1:4" ht="15.75">
      <c r="A469" s="20">
        <v>467</v>
      </c>
      <c r="B469" s="38">
        <v>1</v>
      </c>
      <c r="C469" s="83">
        <v>0</v>
      </c>
      <c r="D469" s="85">
        <v>2</v>
      </c>
    </row>
    <row r="470" spans="1:5" ht="15.75">
      <c r="A470" s="20">
        <v>468</v>
      </c>
      <c r="B470" s="38">
        <v>1</v>
      </c>
      <c r="C470" s="83">
        <v>3</v>
      </c>
      <c r="D470" s="85">
        <v>5</v>
      </c>
      <c r="E470" s="38">
        <v>13</v>
      </c>
    </row>
    <row r="471" spans="1:4" ht="15.75">
      <c r="A471" s="20">
        <v>469</v>
      </c>
      <c r="C471" s="83">
        <v>3</v>
      </c>
      <c r="D471" s="85">
        <v>1</v>
      </c>
    </row>
    <row r="472" spans="1:4" ht="15.75">
      <c r="A472" s="20">
        <v>470</v>
      </c>
      <c r="C472" s="83">
        <v>6</v>
      </c>
      <c r="D472" s="85">
        <v>0</v>
      </c>
    </row>
    <row r="473" spans="1:4" ht="15.75">
      <c r="A473" s="20">
        <v>471</v>
      </c>
      <c r="B473" s="38">
        <v>1</v>
      </c>
      <c r="C473" s="83">
        <v>2</v>
      </c>
      <c r="D473" s="85">
        <v>7</v>
      </c>
    </row>
    <row r="474" spans="1:4" ht="15.75">
      <c r="A474" s="20">
        <v>472</v>
      </c>
      <c r="B474" s="38">
        <v>1</v>
      </c>
      <c r="C474" s="83">
        <v>2</v>
      </c>
      <c r="D474" s="85">
        <v>4</v>
      </c>
    </row>
    <row r="475" spans="1:4" ht="15.75">
      <c r="A475" s="20">
        <v>473</v>
      </c>
      <c r="C475" s="83">
        <v>3</v>
      </c>
      <c r="D475" s="85">
        <v>0</v>
      </c>
    </row>
    <row r="476" spans="1:4" ht="15.75">
      <c r="A476" s="20">
        <v>474</v>
      </c>
      <c r="C476" s="83">
        <v>2</v>
      </c>
      <c r="D476" s="85">
        <v>1</v>
      </c>
    </row>
    <row r="477" spans="1:5" ht="15.75">
      <c r="A477" s="20">
        <v>475</v>
      </c>
      <c r="B477" s="38">
        <v>1</v>
      </c>
      <c r="C477" s="83">
        <v>4</v>
      </c>
      <c r="D477" s="85">
        <v>6</v>
      </c>
      <c r="E477" s="38">
        <v>13</v>
      </c>
    </row>
    <row r="478" spans="1:4" ht="15.75">
      <c r="A478" s="20">
        <v>476</v>
      </c>
      <c r="C478" s="83">
        <v>1</v>
      </c>
      <c r="D478" s="85">
        <v>0</v>
      </c>
    </row>
    <row r="479" spans="1:4" ht="15.75">
      <c r="A479" s="20">
        <v>477</v>
      </c>
      <c r="C479" s="83">
        <v>6</v>
      </c>
      <c r="D479" s="85">
        <v>1</v>
      </c>
    </row>
    <row r="480" spans="1:4" ht="15.75">
      <c r="A480" s="20">
        <v>478</v>
      </c>
      <c r="C480" s="83">
        <v>5</v>
      </c>
      <c r="D480" s="85">
        <v>2</v>
      </c>
    </row>
    <row r="481" spans="1:4" ht="15.75">
      <c r="A481" s="20">
        <v>479</v>
      </c>
      <c r="C481" s="83">
        <v>2</v>
      </c>
      <c r="D481" s="85">
        <v>1</v>
      </c>
    </row>
    <row r="482" spans="1:5" ht="15.75">
      <c r="A482" s="20">
        <v>480</v>
      </c>
      <c r="B482" s="38">
        <v>1</v>
      </c>
      <c r="C482" s="83">
        <v>1</v>
      </c>
      <c r="D482" s="85">
        <v>2</v>
      </c>
      <c r="E482" s="38">
        <v>13</v>
      </c>
    </row>
    <row r="483" spans="1:4" ht="15.75">
      <c r="A483" s="20">
        <v>481</v>
      </c>
      <c r="B483" s="38">
        <v>1</v>
      </c>
      <c r="C483" s="83">
        <v>2</v>
      </c>
      <c r="D483" s="85">
        <v>4</v>
      </c>
    </row>
    <row r="484" spans="1:4" ht="15.75">
      <c r="A484" s="20">
        <v>482</v>
      </c>
      <c r="C484" s="83">
        <v>7</v>
      </c>
      <c r="D484" s="85">
        <v>4</v>
      </c>
    </row>
    <row r="485" spans="1:4" ht="15.75">
      <c r="A485" s="20">
        <v>483</v>
      </c>
      <c r="B485" s="38">
        <v>1</v>
      </c>
      <c r="C485" s="83">
        <v>1</v>
      </c>
      <c r="D485" s="85">
        <v>2</v>
      </c>
    </row>
    <row r="486" spans="1:4" ht="15.75">
      <c r="A486" s="20">
        <v>484</v>
      </c>
      <c r="C486" s="83">
        <v>8</v>
      </c>
      <c r="D486" s="85">
        <v>3</v>
      </c>
    </row>
    <row r="487" spans="1:5" ht="15.75">
      <c r="A487" s="20">
        <v>485</v>
      </c>
      <c r="C487" s="83">
        <v>3</v>
      </c>
      <c r="D487" s="85">
        <v>2</v>
      </c>
      <c r="E487" s="38">
        <v>13</v>
      </c>
    </row>
    <row r="488" spans="1:4" ht="15.75">
      <c r="A488" s="20">
        <v>486</v>
      </c>
      <c r="B488" s="38">
        <v>1</v>
      </c>
      <c r="C488" s="83">
        <v>3</v>
      </c>
      <c r="D488" s="85">
        <v>4</v>
      </c>
    </row>
    <row r="489" spans="1:5" ht="15.75">
      <c r="A489" s="20">
        <v>487</v>
      </c>
      <c r="C489" s="83">
        <v>5</v>
      </c>
      <c r="D489" s="85">
        <v>4</v>
      </c>
      <c r="E489" s="38">
        <v>10</v>
      </c>
    </row>
    <row r="490" spans="1:4" ht="15.75">
      <c r="A490" s="20">
        <v>488</v>
      </c>
      <c r="C490" s="83">
        <v>4</v>
      </c>
      <c r="D490" s="85">
        <v>1</v>
      </c>
    </row>
    <row r="491" spans="1:4" ht="15.75">
      <c r="A491" s="20">
        <v>489</v>
      </c>
      <c r="B491" s="38">
        <v>1</v>
      </c>
      <c r="C491" s="83">
        <v>3</v>
      </c>
      <c r="D491" s="85">
        <v>6</v>
      </c>
    </row>
    <row r="492" spans="1:4" ht="15.75">
      <c r="A492" s="20">
        <v>490</v>
      </c>
      <c r="C492" s="83">
        <v>6</v>
      </c>
      <c r="D492" s="85">
        <v>1</v>
      </c>
    </row>
    <row r="493" spans="1:4" ht="15.75">
      <c r="A493" s="20">
        <v>491</v>
      </c>
      <c r="B493" s="38">
        <v>1</v>
      </c>
      <c r="C493" s="83">
        <v>4</v>
      </c>
      <c r="D493" s="85">
        <v>5</v>
      </c>
    </row>
    <row r="494" spans="1:5" ht="15.75">
      <c r="A494" s="20">
        <v>492</v>
      </c>
      <c r="C494" s="83">
        <v>6</v>
      </c>
      <c r="D494" s="85">
        <v>4</v>
      </c>
      <c r="E494" s="38">
        <v>10</v>
      </c>
    </row>
    <row r="495" spans="1:4" ht="15.75">
      <c r="A495" s="20">
        <v>493</v>
      </c>
      <c r="C495" s="83">
        <v>5</v>
      </c>
      <c r="D495" s="85">
        <v>0</v>
      </c>
    </row>
    <row r="496" spans="1:4" ht="15.75">
      <c r="A496" s="20">
        <v>494</v>
      </c>
      <c r="C496" s="83">
        <v>8</v>
      </c>
      <c r="D496" s="85">
        <v>2</v>
      </c>
    </row>
    <row r="497" spans="1:4" ht="15.75">
      <c r="A497" s="20">
        <v>495</v>
      </c>
      <c r="B497" s="38">
        <v>1</v>
      </c>
      <c r="C497" s="83">
        <v>0</v>
      </c>
      <c r="D497" s="85">
        <v>1</v>
      </c>
    </row>
    <row r="498" spans="1:4" ht="15.75">
      <c r="A498" s="20">
        <v>496</v>
      </c>
      <c r="B498" s="38">
        <v>1</v>
      </c>
      <c r="C498" s="83">
        <v>0</v>
      </c>
      <c r="D498" s="85">
        <v>4</v>
      </c>
    </row>
    <row r="499" spans="1:4" ht="15.75">
      <c r="A499" s="20">
        <v>497</v>
      </c>
      <c r="C499" s="83">
        <v>2</v>
      </c>
      <c r="D499" s="85">
        <v>0</v>
      </c>
    </row>
    <row r="500" spans="1:5" ht="15.75">
      <c r="A500" s="20">
        <v>498</v>
      </c>
      <c r="B500" s="38">
        <v>1</v>
      </c>
      <c r="C500" s="83">
        <v>1</v>
      </c>
      <c r="D500" s="85">
        <v>3</v>
      </c>
      <c r="E500" s="38">
        <v>10</v>
      </c>
    </row>
    <row r="501" spans="1:4" ht="15.75">
      <c r="A501" s="20">
        <v>499</v>
      </c>
      <c r="C501" s="83">
        <v>5</v>
      </c>
      <c r="D501" s="85">
        <v>1</v>
      </c>
    </row>
    <row r="502" spans="1:5" ht="15.75">
      <c r="A502" s="20">
        <v>500</v>
      </c>
      <c r="C502" s="83">
        <v>5</v>
      </c>
      <c r="D502" s="85">
        <v>4</v>
      </c>
      <c r="E502" s="38">
        <v>10</v>
      </c>
    </row>
    <row r="503" spans="1:4" ht="15.75">
      <c r="A503" s="20">
        <v>501</v>
      </c>
      <c r="B503" s="38">
        <v>1</v>
      </c>
      <c r="C503" s="83">
        <v>0</v>
      </c>
      <c r="D503" s="85">
        <v>1</v>
      </c>
    </row>
    <row r="504" spans="1:4" ht="15.75">
      <c r="A504" s="20">
        <v>502</v>
      </c>
      <c r="B504" s="38">
        <v>1</v>
      </c>
      <c r="C504" s="83">
        <v>0</v>
      </c>
      <c r="D504" s="85">
        <v>6</v>
      </c>
    </row>
    <row r="505" spans="1:4" ht="15.75">
      <c r="A505" s="20">
        <v>503</v>
      </c>
      <c r="B505" s="38">
        <v>1</v>
      </c>
      <c r="C505" s="83">
        <v>1</v>
      </c>
      <c r="D505" s="85">
        <v>2</v>
      </c>
    </row>
    <row r="506" spans="1:4" ht="15.75">
      <c r="A506" s="20">
        <v>504</v>
      </c>
      <c r="C506" s="83">
        <v>7</v>
      </c>
      <c r="D506" s="85">
        <v>5</v>
      </c>
    </row>
    <row r="507" spans="1:4" ht="15.75">
      <c r="A507" s="20">
        <v>505</v>
      </c>
      <c r="C507" s="83">
        <v>5</v>
      </c>
      <c r="D507" s="85">
        <v>0</v>
      </c>
    </row>
    <row r="508" spans="1:4" ht="15.75">
      <c r="A508" s="20">
        <v>506</v>
      </c>
      <c r="C508" s="83">
        <v>4</v>
      </c>
      <c r="D508" s="85">
        <v>0</v>
      </c>
    </row>
    <row r="509" spans="1:4" ht="15.75">
      <c r="A509" s="20">
        <v>507</v>
      </c>
      <c r="C509" s="83">
        <v>2</v>
      </c>
      <c r="D509" s="85">
        <v>0</v>
      </c>
    </row>
    <row r="510" spans="1:4" ht="15.75">
      <c r="A510" s="20">
        <v>508</v>
      </c>
      <c r="C510" s="83">
        <v>2</v>
      </c>
      <c r="D510" s="85">
        <v>0</v>
      </c>
    </row>
    <row r="511" spans="1:4" ht="15.75">
      <c r="A511" s="20">
        <v>509</v>
      </c>
      <c r="B511" s="38">
        <v>1</v>
      </c>
      <c r="C511" s="83">
        <v>0</v>
      </c>
      <c r="D511" s="85">
        <v>1</v>
      </c>
    </row>
    <row r="512" spans="1:4" ht="15.75">
      <c r="A512" s="20">
        <v>510</v>
      </c>
      <c r="C512" s="83">
        <v>1</v>
      </c>
      <c r="D512" s="85">
        <v>0</v>
      </c>
    </row>
    <row r="513" spans="1:4" ht="15.75">
      <c r="A513" s="20">
        <v>511</v>
      </c>
      <c r="B513" s="38">
        <v>1</v>
      </c>
      <c r="C513" s="83">
        <v>3</v>
      </c>
      <c r="D513" s="85">
        <v>5</v>
      </c>
    </row>
    <row r="514" spans="1:4" ht="15.75">
      <c r="A514" s="20">
        <v>512</v>
      </c>
      <c r="B514" s="38">
        <v>1</v>
      </c>
      <c r="C514" s="83">
        <v>0</v>
      </c>
      <c r="D514" s="85">
        <v>3</v>
      </c>
    </row>
    <row r="515" spans="1:4" ht="15.75">
      <c r="A515" s="20">
        <v>513</v>
      </c>
      <c r="B515" s="38">
        <v>1</v>
      </c>
      <c r="C515" s="83">
        <v>1</v>
      </c>
      <c r="D515" s="85">
        <v>3</v>
      </c>
    </row>
    <row r="516" spans="1:4" ht="15.75">
      <c r="A516" s="20">
        <v>514</v>
      </c>
      <c r="C516" s="83">
        <v>1</v>
      </c>
      <c r="D516" s="85">
        <v>0</v>
      </c>
    </row>
    <row r="517" spans="1:4" ht="15.75">
      <c r="A517" s="20">
        <v>515</v>
      </c>
      <c r="C517" s="83">
        <v>6</v>
      </c>
      <c r="D517" s="85">
        <v>2</v>
      </c>
    </row>
    <row r="518" spans="1:5" ht="15.75">
      <c r="A518" s="20">
        <v>516</v>
      </c>
      <c r="C518" s="83">
        <v>5</v>
      </c>
      <c r="D518" s="85">
        <v>3</v>
      </c>
      <c r="E518" s="38">
        <v>10</v>
      </c>
    </row>
    <row r="519" spans="1:4" ht="15.75">
      <c r="A519" s="20">
        <v>517</v>
      </c>
      <c r="C519" s="83">
        <v>6</v>
      </c>
      <c r="D519" s="85">
        <v>2</v>
      </c>
    </row>
    <row r="520" spans="1:5" ht="15.75">
      <c r="A520" s="20">
        <v>518</v>
      </c>
      <c r="C520" s="83">
        <v>8</v>
      </c>
      <c r="D520" s="85">
        <v>5</v>
      </c>
      <c r="E520" s="38">
        <v>10</v>
      </c>
    </row>
    <row r="521" spans="1:4" ht="15.75">
      <c r="A521" s="20">
        <v>519</v>
      </c>
      <c r="C521" s="83">
        <v>6</v>
      </c>
      <c r="D521" s="85">
        <v>2</v>
      </c>
    </row>
    <row r="522" spans="1:4" ht="15.75">
      <c r="A522" s="20">
        <v>520</v>
      </c>
      <c r="C522" s="83">
        <v>4</v>
      </c>
      <c r="D522" s="85">
        <v>2</v>
      </c>
    </row>
    <row r="523" spans="1:4" ht="15.75">
      <c r="A523" s="20">
        <v>521</v>
      </c>
      <c r="B523" s="38">
        <v>1</v>
      </c>
      <c r="C523" s="83">
        <v>0</v>
      </c>
      <c r="D523" s="85">
        <v>1</v>
      </c>
    </row>
    <row r="524" spans="1:5" ht="15.75">
      <c r="A524" s="20">
        <v>522</v>
      </c>
      <c r="B524" s="38">
        <v>1</v>
      </c>
      <c r="C524" s="83">
        <v>2</v>
      </c>
      <c r="D524" s="85">
        <v>3</v>
      </c>
      <c r="E524" s="38">
        <v>19</v>
      </c>
    </row>
    <row r="525" spans="1:4" ht="15.75">
      <c r="A525" s="20">
        <v>523</v>
      </c>
      <c r="C525" s="83">
        <v>4</v>
      </c>
      <c r="D525" s="85">
        <v>3</v>
      </c>
    </row>
    <row r="526" spans="1:5" ht="15.75">
      <c r="A526" s="20">
        <v>524</v>
      </c>
      <c r="B526" s="38">
        <v>1</v>
      </c>
      <c r="C526" s="83">
        <v>2</v>
      </c>
      <c r="D526" s="85">
        <v>4</v>
      </c>
      <c r="E526" s="38">
        <v>11</v>
      </c>
    </row>
    <row r="527" spans="1:4" ht="15.75">
      <c r="A527" s="20">
        <v>525</v>
      </c>
      <c r="C527" s="83">
        <v>5</v>
      </c>
      <c r="D527" s="85">
        <v>0</v>
      </c>
    </row>
    <row r="528" spans="1:4" ht="15.75">
      <c r="A528" s="20">
        <v>526</v>
      </c>
      <c r="B528" s="38">
        <v>1</v>
      </c>
      <c r="C528" s="83">
        <v>0</v>
      </c>
      <c r="D528" s="85">
        <v>1</v>
      </c>
    </row>
    <row r="529" spans="1:4" ht="15.75">
      <c r="A529" s="20">
        <v>527</v>
      </c>
      <c r="C529" s="83">
        <v>5</v>
      </c>
      <c r="D529" s="85">
        <v>3</v>
      </c>
    </row>
    <row r="530" spans="1:4" ht="15.75">
      <c r="A530" s="20">
        <v>528</v>
      </c>
      <c r="B530" s="38">
        <v>1</v>
      </c>
      <c r="C530" s="83">
        <v>0</v>
      </c>
      <c r="D530" s="85">
        <v>2</v>
      </c>
    </row>
    <row r="531" spans="1:5" ht="15.75">
      <c r="A531" s="20">
        <v>529</v>
      </c>
      <c r="B531" s="38">
        <v>1</v>
      </c>
      <c r="C531" s="83">
        <v>0</v>
      </c>
      <c r="D531" s="85">
        <v>1</v>
      </c>
      <c r="E531" s="38">
        <v>11</v>
      </c>
    </row>
    <row r="532" spans="1:4" ht="15.75">
      <c r="A532" s="20">
        <v>530</v>
      </c>
      <c r="B532" s="38">
        <v>1</v>
      </c>
      <c r="C532" s="83">
        <v>0</v>
      </c>
      <c r="D532" s="85">
        <v>1</v>
      </c>
    </row>
    <row r="533" spans="1:4" ht="15.75">
      <c r="A533" s="20">
        <v>531</v>
      </c>
      <c r="C533" s="83">
        <v>6</v>
      </c>
      <c r="D533" s="85">
        <v>0</v>
      </c>
    </row>
    <row r="534" spans="1:4" ht="15.75">
      <c r="A534" s="20">
        <v>532</v>
      </c>
      <c r="B534" s="38">
        <v>1</v>
      </c>
      <c r="C534" s="83">
        <v>0</v>
      </c>
      <c r="D534" s="85">
        <v>2</v>
      </c>
    </row>
    <row r="535" spans="1:4" ht="15.75">
      <c r="A535" s="20">
        <v>533</v>
      </c>
      <c r="C535" s="83">
        <v>2</v>
      </c>
      <c r="D535" s="85">
        <v>0</v>
      </c>
    </row>
    <row r="536" spans="1:4" ht="15.75">
      <c r="A536" s="20">
        <v>534</v>
      </c>
      <c r="C536" s="83">
        <v>8</v>
      </c>
      <c r="D536" s="85">
        <v>2</v>
      </c>
    </row>
    <row r="537" spans="1:4" ht="15.75">
      <c r="A537" s="20">
        <v>535</v>
      </c>
      <c r="C537" s="83">
        <v>7</v>
      </c>
      <c r="D537" s="85">
        <v>3</v>
      </c>
    </row>
    <row r="538" spans="1:4" ht="15.75">
      <c r="A538" s="20">
        <v>536</v>
      </c>
      <c r="B538" s="38">
        <v>1</v>
      </c>
      <c r="C538" s="83">
        <v>2</v>
      </c>
      <c r="D538" s="85">
        <v>7</v>
      </c>
    </row>
    <row r="539" spans="1:5" ht="15.75">
      <c r="A539" s="20">
        <v>537</v>
      </c>
      <c r="C539" s="83">
        <v>3</v>
      </c>
      <c r="D539" s="85">
        <v>1</v>
      </c>
      <c r="E539" s="38">
        <v>13</v>
      </c>
    </row>
    <row r="540" spans="1:4" ht="15.75">
      <c r="A540" s="20">
        <v>538</v>
      </c>
      <c r="B540" s="38">
        <v>1</v>
      </c>
      <c r="C540" s="83">
        <v>0</v>
      </c>
      <c r="D540" s="85">
        <v>4</v>
      </c>
    </row>
    <row r="541" spans="1:5" ht="15.75">
      <c r="A541" s="20">
        <v>539</v>
      </c>
      <c r="B541" s="38">
        <v>1</v>
      </c>
      <c r="C541" s="83">
        <v>2</v>
      </c>
      <c r="D541" s="85">
        <v>3</v>
      </c>
      <c r="E541" s="38">
        <v>11</v>
      </c>
    </row>
    <row r="542" spans="1:4" ht="15.75">
      <c r="A542" s="20">
        <v>540</v>
      </c>
      <c r="C542" s="83">
        <v>4</v>
      </c>
      <c r="D542" s="85">
        <v>0</v>
      </c>
    </row>
    <row r="543" spans="1:4" ht="15.75">
      <c r="A543" s="20">
        <v>541</v>
      </c>
      <c r="B543" s="38">
        <v>1</v>
      </c>
      <c r="C543" s="83">
        <v>0</v>
      </c>
      <c r="D543" s="85">
        <v>3</v>
      </c>
    </row>
    <row r="544" spans="1:4" ht="15.75">
      <c r="A544" s="20">
        <v>542</v>
      </c>
      <c r="B544" s="38">
        <v>1</v>
      </c>
      <c r="C544" s="83">
        <v>1</v>
      </c>
      <c r="D544" s="85">
        <v>3</v>
      </c>
    </row>
    <row r="545" spans="1:4" ht="15.75">
      <c r="A545" s="20">
        <v>543</v>
      </c>
      <c r="C545" s="83">
        <v>5</v>
      </c>
      <c r="D545" s="85">
        <v>3</v>
      </c>
    </row>
    <row r="546" spans="1:4" ht="15.75">
      <c r="A546" s="20">
        <v>544</v>
      </c>
      <c r="C546" s="83">
        <v>11</v>
      </c>
      <c r="D546" s="85">
        <v>1</v>
      </c>
    </row>
    <row r="547" spans="1:4" ht="15.75">
      <c r="A547" s="20">
        <v>545</v>
      </c>
      <c r="B547" s="38">
        <v>1</v>
      </c>
      <c r="C547" s="83">
        <v>2</v>
      </c>
      <c r="D547" s="85">
        <v>3</v>
      </c>
    </row>
    <row r="548" spans="1:4" ht="15.75">
      <c r="A548" s="20">
        <v>546</v>
      </c>
      <c r="B548" s="38">
        <v>1</v>
      </c>
      <c r="C548" s="83">
        <v>1</v>
      </c>
      <c r="D548" s="85">
        <v>7</v>
      </c>
    </row>
    <row r="549" spans="1:4" ht="15.75">
      <c r="A549" s="20">
        <v>547</v>
      </c>
      <c r="B549" s="38">
        <v>1</v>
      </c>
      <c r="C549" s="83">
        <v>3</v>
      </c>
      <c r="D549" s="85">
        <v>5</v>
      </c>
    </row>
    <row r="550" spans="1:4" ht="15.75">
      <c r="A550" s="20">
        <v>548</v>
      </c>
      <c r="C550" s="83">
        <v>4</v>
      </c>
      <c r="D550" s="85">
        <v>2</v>
      </c>
    </row>
    <row r="551" spans="1:5" ht="15.75">
      <c r="A551" s="20">
        <v>549</v>
      </c>
      <c r="B551" s="38">
        <v>1</v>
      </c>
      <c r="C551" s="83">
        <v>1</v>
      </c>
      <c r="D551" s="85">
        <v>2</v>
      </c>
      <c r="E551" s="38">
        <v>10</v>
      </c>
    </row>
    <row r="552" spans="1:4" ht="15.75">
      <c r="A552" s="20">
        <v>550</v>
      </c>
      <c r="C552" s="83">
        <v>3</v>
      </c>
      <c r="D552" s="85">
        <v>0</v>
      </c>
    </row>
    <row r="553" spans="1:4" ht="15.75">
      <c r="A553" s="20">
        <v>551</v>
      </c>
      <c r="B553" s="38">
        <v>1</v>
      </c>
      <c r="C553" s="83">
        <v>0</v>
      </c>
      <c r="D553" s="85">
        <v>2</v>
      </c>
    </row>
    <row r="554" spans="1:4" ht="15.75">
      <c r="A554" s="20">
        <v>552</v>
      </c>
      <c r="C554" s="83">
        <v>3</v>
      </c>
      <c r="D554" s="85">
        <v>2</v>
      </c>
    </row>
    <row r="555" spans="1:4" ht="15.75">
      <c r="A555" s="20">
        <v>553</v>
      </c>
      <c r="B555" s="38">
        <v>1</v>
      </c>
      <c r="C555" s="83">
        <v>4</v>
      </c>
      <c r="D555" s="85">
        <v>5</v>
      </c>
    </row>
    <row r="556" spans="1:4" ht="15.75">
      <c r="A556" s="20">
        <v>554</v>
      </c>
      <c r="B556" s="38">
        <v>1</v>
      </c>
      <c r="C556" s="83">
        <v>1</v>
      </c>
      <c r="D556" s="85">
        <v>7</v>
      </c>
    </row>
    <row r="557" spans="1:4" ht="15.75">
      <c r="A557" s="20">
        <v>555</v>
      </c>
      <c r="C557" s="83">
        <v>2</v>
      </c>
      <c r="D557" s="85">
        <v>0</v>
      </c>
    </row>
    <row r="558" spans="1:4" ht="15.75">
      <c r="A558" s="20">
        <v>556</v>
      </c>
      <c r="C558" s="83">
        <v>2</v>
      </c>
      <c r="D558" s="85">
        <v>0</v>
      </c>
    </row>
    <row r="559" spans="1:4" ht="15.75">
      <c r="A559" s="20">
        <v>557</v>
      </c>
      <c r="C559" s="83">
        <v>2</v>
      </c>
      <c r="D559" s="85">
        <v>1</v>
      </c>
    </row>
    <row r="560" spans="1:4" ht="15.75">
      <c r="A560" s="20">
        <v>558</v>
      </c>
      <c r="C560" s="83">
        <v>3</v>
      </c>
      <c r="D560" s="85">
        <v>1</v>
      </c>
    </row>
    <row r="561" spans="1:5" ht="15.75">
      <c r="A561" s="20">
        <v>559</v>
      </c>
      <c r="B561" s="38">
        <v>1</v>
      </c>
      <c r="C561" s="83">
        <v>5</v>
      </c>
      <c r="D561" s="85">
        <v>7</v>
      </c>
      <c r="E561" s="38">
        <v>21</v>
      </c>
    </row>
    <row r="562" spans="1:4" ht="15.75">
      <c r="A562" s="20">
        <v>560</v>
      </c>
      <c r="B562" s="38">
        <v>1</v>
      </c>
      <c r="C562" s="83">
        <v>0</v>
      </c>
      <c r="D562" s="85">
        <v>11</v>
      </c>
    </row>
    <row r="563" spans="1:4" ht="15.75">
      <c r="A563" s="20">
        <v>561</v>
      </c>
      <c r="C563" s="83">
        <v>9</v>
      </c>
      <c r="D563" s="85">
        <v>1</v>
      </c>
    </row>
    <row r="564" spans="1:5" ht="15.75">
      <c r="A564" s="20">
        <v>562</v>
      </c>
      <c r="B564" s="38">
        <v>1</v>
      </c>
      <c r="C564" s="83">
        <v>2</v>
      </c>
      <c r="D564" s="85">
        <v>3</v>
      </c>
      <c r="E564" s="38">
        <v>10</v>
      </c>
    </row>
    <row r="565" spans="1:4" ht="15.75">
      <c r="A565" s="20">
        <v>563</v>
      </c>
      <c r="B565" s="38">
        <v>1</v>
      </c>
      <c r="C565" s="83">
        <v>1</v>
      </c>
      <c r="D565" s="85">
        <v>2</v>
      </c>
    </row>
    <row r="566" spans="1:4" ht="15.75">
      <c r="A566" s="20">
        <v>564</v>
      </c>
      <c r="C566" s="83">
        <v>8</v>
      </c>
      <c r="D566" s="85">
        <v>0</v>
      </c>
    </row>
    <row r="567" spans="1:4" ht="15.75">
      <c r="A567" s="20">
        <v>565</v>
      </c>
      <c r="C567" s="83">
        <v>3</v>
      </c>
      <c r="D567" s="85">
        <v>0</v>
      </c>
    </row>
    <row r="568" spans="1:4" ht="15.75">
      <c r="A568" s="20">
        <v>566</v>
      </c>
      <c r="C568" s="83">
        <v>5</v>
      </c>
      <c r="D568" s="85">
        <v>3</v>
      </c>
    </row>
    <row r="569" spans="1:4" ht="15.75">
      <c r="A569" s="20">
        <v>567</v>
      </c>
      <c r="C569" s="83">
        <v>7</v>
      </c>
      <c r="D569" s="85">
        <v>2</v>
      </c>
    </row>
    <row r="570" spans="1:4" ht="15.75">
      <c r="A570" s="20">
        <v>568</v>
      </c>
      <c r="C570" s="83">
        <v>1</v>
      </c>
      <c r="D570" s="85">
        <v>0</v>
      </c>
    </row>
    <row r="571" spans="1:4" ht="15.75">
      <c r="A571" s="20">
        <v>569</v>
      </c>
      <c r="B571" s="38">
        <v>1</v>
      </c>
      <c r="C571" s="83">
        <v>1</v>
      </c>
      <c r="D571" s="85">
        <v>3</v>
      </c>
    </row>
    <row r="572" spans="1:4" ht="15.75">
      <c r="A572" s="20">
        <v>570</v>
      </c>
      <c r="C572" s="83">
        <v>3</v>
      </c>
      <c r="D572" s="85">
        <v>2</v>
      </c>
    </row>
    <row r="573" spans="1:4" ht="15.75">
      <c r="A573" s="20">
        <v>571</v>
      </c>
      <c r="B573" s="38">
        <v>1</v>
      </c>
      <c r="C573" s="83">
        <v>0</v>
      </c>
      <c r="D573" s="85">
        <v>3</v>
      </c>
    </row>
    <row r="574" spans="1:4" ht="15.75">
      <c r="A574" s="20">
        <v>572</v>
      </c>
      <c r="C574" s="83">
        <v>4</v>
      </c>
      <c r="D574" s="85">
        <v>0</v>
      </c>
    </row>
    <row r="575" spans="1:4" ht="15.75">
      <c r="A575" s="20">
        <v>573</v>
      </c>
      <c r="C575" s="83">
        <v>9</v>
      </c>
      <c r="D575" s="85">
        <v>2</v>
      </c>
    </row>
    <row r="576" spans="1:4" ht="15.75">
      <c r="A576" s="20">
        <v>574</v>
      </c>
      <c r="C576" s="83">
        <v>5</v>
      </c>
      <c r="D576" s="85">
        <v>2</v>
      </c>
    </row>
    <row r="577" spans="1:4" ht="15.75">
      <c r="A577" s="20">
        <v>575</v>
      </c>
      <c r="C577" s="83">
        <v>8</v>
      </c>
      <c r="D577" s="85">
        <v>0</v>
      </c>
    </row>
    <row r="578" spans="1:4" ht="15.75">
      <c r="A578" s="20">
        <v>576</v>
      </c>
      <c r="B578" s="38">
        <v>1</v>
      </c>
      <c r="C578" s="83">
        <v>0</v>
      </c>
      <c r="D578" s="85">
        <v>2</v>
      </c>
    </row>
    <row r="579" spans="1:4" ht="15.75">
      <c r="A579" s="20">
        <v>577</v>
      </c>
      <c r="B579" s="38">
        <v>1</v>
      </c>
      <c r="C579" s="83">
        <v>0</v>
      </c>
      <c r="D579" s="85">
        <v>7</v>
      </c>
    </row>
    <row r="580" spans="1:4" ht="15.75">
      <c r="A580" s="20">
        <v>578</v>
      </c>
      <c r="C580" s="83">
        <v>5</v>
      </c>
      <c r="D580" s="85">
        <v>3</v>
      </c>
    </row>
    <row r="581" spans="1:4" ht="15.75">
      <c r="A581" s="20">
        <v>579</v>
      </c>
      <c r="C581" s="83">
        <v>3</v>
      </c>
      <c r="D581" s="85">
        <v>2</v>
      </c>
    </row>
    <row r="582" spans="1:4" ht="15.75">
      <c r="A582" s="20">
        <v>580</v>
      </c>
      <c r="B582" s="38">
        <v>1</v>
      </c>
      <c r="C582" s="83">
        <v>1</v>
      </c>
      <c r="D582" s="85">
        <v>7</v>
      </c>
    </row>
    <row r="583" spans="1:4" ht="15.75">
      <c r="A583" s="20">
        <v>581</v>
      </c>
      <c r="B583" s="38">
        <v>1</v>
      </c>
      <c r="C583" s="83">
        <v>2</v>
      </c>
      <c r="D583" s="85">
        <v>5</v>
      </c>
    </row>
    <row r="584" spans="1:4" ht="15.75">
      <c r="A584" s="20">
        <v>582</v>
      </c>
      <c r="B584" s="38">
        <v>1</v>
      </c>
      <c r="C584" s="83">
        <v>2</v>
      </c>
      <c r="D584" s="85">
        <v>4</v>
      </c>
    </row>
    <row r="585" spans="1:4" ht="15.75">
      <c r="A585" s="20">
        <v>583</v>
      </c>
      <c r="B585" s="38">
        <v>1</v>
      </c>
      <c r="C585" s="83">
        <v>0</v>
      </c>
      <c r="D585" s="85">
        <v>1</v>
      </c>
    </row>
    <row r="586" spans="1:4" ht="15.75">
      <c r="A586" s="20">
        <v>584</v>
      </c>
      <c r="B586" s="38">
        <v>1</v>
      </c>
      <c r="C586" s="83">
        <v>1</v>
      </c>
      <c r="D586" s="85">
        <v>4</v>
      </c>
    </row>
    <row r="587" spans="1:4" ht="15.75">
      <c r="A587" s="20">
        <v>585</v>
      </c>
      <c r="C587" s="83">
        <v>5</v>
      </c>
      <c r="D587" s="85">
        <v>1</v>
      </c>
    </row>
    <row r="588" spans="1:4" ht="15.75">
      <c r="A588" s="20">
        <v>586</v>
      </c>
      <c r="C588" s="83">
        <v>7</v>
      </c>
      <c r="D588" s="85">
        <v>4</v>
      </c>
    </row>
    <row r="589" spans="1:4" ht="15.75">
      <c r="A589" s="20">
        <v>587</v>
      </c>
      <c r="B589" s="38">
        <v>1</v>
      </c>
      <c r="C589" s="83">
        <v>0</v>
      </c>
      <c r="D589" s="85">
        <v>1</v>
      </c>
    </row>
    <row r="590" spans="1:4" ht="15.75">
      <c r="A590" s="20">
        <v>588</v>
      </c>
      <c r="C590" s="83">
        <v>3</v>
      </c>
      <c r="D590" s="85">
        <v>0</v>
      </c>
    </row>
    <row r="591" spans="1:5" ht="15.75">
      <c r="A591" s="20">
        <v>589</v>
      </c>
      <c r="B591" s="38">
        <v>1</v>
      </c>
      <c r="C591" s="83">
        <v>1</v>
      </c>
      <c r="D591" s="85">
        <v>3</v>
      </c>
      <c r="E591" s="38">
        <v>17</v>
      </c>
    </row>
    <row r="592" spans="1:4" ht="15.75">
      <c r="A592" s="20">
        <v>590</v>
      </c>
      <c r="B592" s="38">
        <v>1</v>
      </c>
      <c r="C592" s="83">
        <v>3</v>
      </c>
      <c r="D592" s="85">
        <v>6</v>
      </c>
    </row>
    <row r="593" spans="1:4" ht="15.75">
      <c r="A593" s="20">
        <v>591</v>
      </c>
      <c r="B593" s="38">
        <v>1</v>
      </c>
      <c r="C593" s="83">
        <v>3</v>
      </c>
      <c r="D593" s="85">
        <v>7</v>
      </c>
    </row>
    <row r="594" spans="1:4" ht="15.75">
      <c r="A594" s="20">
        <v>592</v>
      </c>
      <c r="B594" s="38">
        <v>1</v>
      </c>
      <c r="C594" s="83">
        <v>2</v>
      </c>
      <c r="D594" s="85">
        <v>4</v>
      </c>
    </row>
    <row r="595" spans="1:4" ht="15.75">
      <c r="A595" s="20">
        <v>593</v>
      </c>
      <c r="B595" s="38">
        <v>1</v>
      </c>
      <c r="C595" s="83">
        <v>2</v>
      </c>
      <c r="D595" s="85">
        <v>3</v>
      </c>
    </row>
    <row r="596" spans="1:5" ht="15.75">
      <c r="A596" s="20">
        <v>594</v>
      </c>
      <c r="C596" s="83">
        <v>5</v>
      </c>
      <c r="D596" s="85">
        <v>3</v>
      </c>
      <c r="E596" s="38">
        <v>10</v>
      </c>
    </row>
    <row r="597" spans="1:5" ht="15.75">
      <c r="A597" s="20">
        <v>595</v>
      </c>
      <c r="C597" s="83">
        <v>3</v>
      </c>
      <c r="D597" s="85">
        <v>2</v>
      </c>
      <c r="E597" s="38">
        <v>10</v>
      </c>
    </row>
    <row r="598" spans="1:4" ht="15.75">
      <c r="A598" s="20">
        <v>596</v>
      </c>
      <c r="C598" s="83">
        <v>6</v>
      </c>
      <c r="D598" s="85">
        <v>0</v>
      </c>
    </row>
    <row r="599" spans="1:4" ht="15.75">
      <c r="A599" s="20">
        <v>597</v>
      </c>
      <c r="B599" s="38">
        <v>1</v>
      </c>
      <c r="C599" s="83">
        <v>3</v>
      </c>
      <c r="D599" s="85">
        <v>6</v>
      </c>
    </row>
    <row r="600" spans="1:4" ht="15.75">
      <c r="A600" s="20">
        <v>598</v>
      </c>
      <c r="B600" s="38">
        <v>1</v>
      </c>
      <c r="C600" s="83">
        <v>0</v>
      </c>
      <c r="D600" s="85">
        <v>2</v>
      </c>
    </row>
    <row r="601" spans="1:4" ht="15.75">
      <c r="A601" s="20">
        <v>599</v>
      </c>
      <c r="B601" s="38">
        <v>1</v>
      </c>
      <c r="C601" s="83">
        <v>2</v>
      </c>
      <c r="D601" s="85">
        <v>4</v>
      </c>
    </row>
    <row r="602" spans="1:4" ht="15.75">
      <c r="A602" s="20">
        <v>600</v>
      </c>
      <c r="B602" s="38">
        <v>1</v>
      </c>
      <c r="C602" s="83">
        <v>4</v>
      </c>
      <c r="D602" s="85">
        <v>5</v>
      </c>
    </row>
    <row r="603" spans="1:4" ht="15.75">
      <c r="A603" s="20">
        <v>601</v>
      </c>
      <c r="C603" s="83">
        <v>5</v>
      </c>
      <c r="D603" s="85">
        <v>2</v>
      </c>
    </row>
    <row r="604" spans="1:4" ht="15.75">
      <c r="A604" s="20">
        <v>602</v>
      </c>
      <c r="B604" s="38">
        <v>1</v>
      </c>
      <c r="C604" s="83">
        <v>2</v>
      </c>
      <c r="D604" s="85">
        <v>4</v>
      </c>
    </row>
    <row r="605" spans="1:4" ht="15.75">
      <c r="A605" s="20">
        <v>603</v>
      </c>
      <c r="C605" s="83">
        <v>5</v>
      </c>
      <c r="D605" s="85">
        <v>4</v>
      </c>
    </row>
    <row r="606" spans="1:4" ht="15.75">
      <c r="A606" s="20">
        <v>604</v>
      </c>
      <c r="C606" s="83">
        <v>3</v>
      </c>
      <c r="D606" s="85">
        <v>1</v>
      </c>
    </row>
    <row r="607" spans="1:4" ht="15.75">
      <c r="A607" s="20">
        <v>605</v>
      </c>
      <c r="C607" s="83">
        <v>4</v>
      </c>
      <c r="D607" s="85">
        <v>1</v>
      </c>
    </row>
    <row r="608" spans="1:4" ht="15.75">
      <c r="A608" s="20">
        <v>606</v>
      </c>
      <c r="C608" s="83">
        <v>3</v>
      </c>
      <c r="D608" s="85">
        <v>2</v>
      </c>
    </row>
    <row r="609" spans="1:4" ht="15.75">
      <c r="A609" s="20">
        <v>607</v>
      </c>
      <c r="C609" s="83">
        <v>6</v>
      </c>
      <c r="D609" s="85">
        <v>3</v>
      </c>
    </row>
    <row r="610" spans="1:4" ht="15.75">
      <c r="A610" s="20">
        <v>608</v>
      </c>
      <c r="C610" s="83">
        <v>5</v>
      </c>
      <c r="D610" s="85">
        <v>4</v>
      </c>
    </row>
    <row r="611" spans="1:4" ht="15.75">
      <c r="A611" s="20">
        <v>609</v>
      </c>
      <c r="B611" s="38">
        <v>1</v>
      </c>
      <c r="C611" s="83">
        <v>4</v>
      </c>
      <c r="D611" s="85">
        <v>8</v>
      </c>
    </row>
    <row r="612" spans="1:4" ht="15.75">
      <c r="A612" s="20">
        <v>610</v>
      </c>
      <c r="B612" s="38">
        <v>1</v>
      </c>
      <c r="C612" s="83">
        <v>3</v>
      </c>
      <c r="D612" s="85">
        <v>6</v>
      </c>
    </row>
    <row r="613" spans="1:4" ht="15.75">
      <c r="A613" s="20">
        <v>611</v>
      </c>
      <c r="B613" s="38">
        <v>1</v>
      </c>
      <c r="C613" s="83">
        <v>5</v>
      </c>
      <c r="D613" s="85">
        <v>7</v>
      </c>
    </row>
    <row r="614" spans="1:4" ht="15.75">
      <c r="A614" s="20">
        <v>612</v>
      </c>
      <c r="C614" s="83">
        <v>6</v>
      </c>
      <c r="D614" s="85">
        <v>3</v>
      </c>
    </row>
    <row r="615" spans="1:5" ht="15.75">
      <c r="A615" s="20">
        <v>613</v>
      </c>
      <c r="B615" s="38">
        <v>1</v>
      </c>
      <c r="C615" s="83">
        <v>2</v>
      </c>
      <c r="D615" s="85">
        <v>4</v>
      </c>
      <c r="E615" s="38">
        <v>10</v>
      </c>
    </row>
    <row r="616" spans="1:4" ht="15.75">
      <c r="A616" s="20">
        <v>614</v>
      </c>
      <c r="C616" s="83">
        <v>3</v>
      </c>
      <c r="D616" s="85">
        <v>0</v>
      </c>
    </row>
    <row r="617" spans="1:5" ht="15.75">
      <c r="A617" s="20">
        <v>615</v>
      </c>
      <c r="C617" s="83">
        <v>4</v>
      </c>
      <c r="D617" s="85">
        <v>3</v>
      </c>
      <c r="E617" s="38">
        <v>18</v>
      </c>
    </row>
    <row r="618" spans="1:4" ht="15.75">
      <c r="A618" s="20">
        <v>616</v>
      </c>
      <c r="B618" s="38">
        <v>1</v>
      </c>
      <c r="C618" s="83">
        <v>0</v>
      </c>
      <c r="D618" s="85">
        <v>1</v>
      </c>
    </row>
    <row r="619" spans="1:4" ht="15.75">
      <c r="A619" s="20">
        <v>617</v>
      </c>
      <c r="C619" s="83">
        <v>4</v>
      </c>
      <c r="D619" s="85">
        <v>0</v>
      </c>
    </row>
    <row r="620" spans="1:4" ht="15.75">
      <c r="A620" s="20">
        <v>618</v>
      </c>
      <c r="B620" s="38">
        <v>1</v>
      </c>
      <c r="C620" s="83">
        <v>1</v>
      </c>
      <c r="D620" s="85">
        <v>4</v>
      </c>
    </row>
    <row r="621" spans="1:4" ht="15.75">
      <c r="A621" s="20">
        <v>619</v>
      </c>
      <c r="B621" s="38">
        <v>1</v>
      </c>
      <c r="C621" s="83">
        <v>1</v>
      </c>
      <c r="D621" s="85">
        <v>3</v>
      </c>
    </row>
    <row r="622" spans="1:4" ht="15.75">
      <c r="A622" s="20">
        <v>620</v>
      </c>
      <c r="B622" s="38">
        <v>1</v>
      </c>
      <c r="C622" s="83">
        <v>0</v>
      </c>
      <c r="D622" s="85">
        <v>2</v>
      </c>
    </row>
    <row r="623" spans="1:4" ht="15.75">
      <c r="A623" s="20">
        <v>621</v>
      </c>
      <c r="C623" s="83">
        <v>3</v>
      </c>
      <c r="D623" s="85">
        <v>0</v>
      </c>
    </row>
    <row r="624" spans="1:4" ht="15.75">
      <c r="A624" s="20">
        <v>622</v>
      </c>
      <c r="C624" s="83">
        <v>3</v>
      </c>
      <c r="D624" s="85">
        <v>0</v>
      </c>
    </row>
    <row r="625" spans="1:4" ht="15.75">
      <c r="A625" s="20">
        <v>623</v>
      </c>
      <c r="B625" s="38">
        <v>1</v>
      </c>
      <c r="C625" s="83">
        <v>0</v>
      </c>
      <c r="D625" s="85">
        <v>1</v>
      </c>
    </row>
    <row r="626" spans="1:4" ht="15.75">
      <c r="A626" s="20">
        <v>624</v>
      </c>
      <c r="C626" s="83">
        <v>5</v>
      </c>
      <c r="D626" s="85">
        <v>2</v>
      </c>
    </row>
    <row r="627" spans="1:4" ht="15.75">
      <c r="A627" s="20">
        <v>625</v>
      </c>
      <c r="B627" s="38">
        <v>1</v>
      </c>
      <c r="C627" s="83">
        <v>3</v>
      </c>
      <c r="D627" s="85">
        <v>4</v>
      </c>
    </row>
    <row r="628" spans="1:4" ht="15.75">
      <c r="A628" s="20">
        <v>626</v>
      </c>
      <c r="B628" s="38">
        <v>1</v>
      </c>
      <c r="C628" s="83">
        <v>1</v>
      </c>
      <c r="D628" s="85">
        <v>3</v>
      </c>
    </row>
    <row r="629" spans="1:4" ht="15.75">
      <c r="A629" s="20">
        <v>627</v>
      </c>
      <c r="C629" s="83">
        <v>6</v>
      </c>
      <c r="D629" s="85">
        <v>2</v>
      </c>
    </row>
    <row r="630" spans="1:4" ht="15.75">
      <c r="A630" s="20">
        <v>628</v>
      </c>
      <c r="B630" s="38">
        <v>1</v>
      </c>
      <c r="C630" s="83">
        <v>1</v>
      </c>
      <c r="D630" s="85">
        <v>4</v>
      </c>
    </row>
    <row r="631" spans="1:5" ht="15.75">
      <c r="A631" s="20">
        <v>629</v>
      </c>
      <c r="C631" s="83">
        <v>6</v>
      </c>
      <c r="D631" s="85">
        <v>5</v>
      </c>
      <c r="E631" s="38">
        <v>10</v>
      </c>
    </row>
    <row r="632" spans="1:4" ht="15.75">
      <c r="A632" s="20">
        <v>630</v>
      </c>
      <c r="C632" s="83">
        <v>4</v>
      </c>
      <c r="D632" s="85">
        <v>1</v>
      </c>
    </row>
    <row r="633" spans="1:4" ht="15.75">
      <c r="A633" s="20">
        <v>631</v>
      </c>
      <c r="C633" s="83">
        <v>1</v>
      </c>
      <c r="D633" s="85">
        <v>0</v>
      </c>
    </row>
    <row r="634" spans="1:4" ht="15.75">
      <c r="A634" s="20">
        <v>632</v>
      </c>
      <c r="B634" s="38">
        <v>1</v>
      </c>
      <c r="C634" s="83">
        <v>0</v>
      </c>
      <c r="D634" s="85">
        <v>4</v>
      </c>
    </row>
    <row r="635" spans="1:4" ht="15.75">
      <c r="A635" s="20">
        <v>633</v>
      </c>
      <c r="B635" s="38">
        <v>1</v>
      </c>
      <c r="C635" s="83">
        <v>2</v>
      </c>
      <c r="D635" s="85">
        <v>5</v>
      </c>
    </row>
    <row r="636" spans="1:4" ht="15.75">
      <c r="A636" s="20">
        <v>634</v>
      </c>
      <c r="C636" s="83">
        <v>6</v>
      </c>
      <c r="D636" s="85">
        <v>3</v>
      </c>
    </row>
    <row r="637" spans="1:4" ht="15.75">
      <c r="A637" s="20">
        <v>635</v>
      </c>
      <c r="B637" s="38">
        <v>1</v>
      </c>
      <c r="C637" s="83">
        <v>3</v>
      </c>
      <c r="D637" s="85">
        <v>5</v>
      </c>
    </row>
    <row r="638" spans="1:4" ht="15.75">
      <c r="A638" s="20">
        <v>636</v>
      </c>
      <c r="B638" s="38">
        <v>1</v>
      </c>
      <c r="C638" s="83">
        <v>0</v>
      </c>
      <c r="D638" s="85">
        <v>3</v>
      </c>
    </row>
    <row r="639" spans="1:4" ht="15.75">
      <c r="A639" s="20">
        <v>637</v>
      </c>
      <c r="C639" s="83">
        <v>3</v>
      </c>
      <c r="D639" s="85">
        <v>0</v>
      </c>
    </row>
    <row r="640" spans="1:4" ht="15.75">
      <c r="A640" s="20">
        <v>638</v>
      </c>
      <c r="B640" s="38">
        <v>1</v>
      </c>
      <c r="C640" s="83">
        <v>0</v>
      </c>
      <c r="D640" s="85">
        <v>9</v>
      </c>
    </row>
    <row r="641" spans="1:4" ht="15.75">
      <c r="A641" s="20">
        <v>639</v>
      </c>
      <c r="C641" s="83">
        <v>2</v>
      </c>
      <c r="D641" s="85">
        <v>0</v>
      </c>
    </row>
    <row r="642" spans="1:4" ht="15.75">
      <c r="A642" s="20">
        <v>640</v>
      </c>
      <c r="B642" s="38">
        <v>1</v>
      </c>
      <c r="C642" s="83">
        <v>1</v>
      </c>
      <c r="D642" s="85">
        <v>4</v>
      </c>
    </row>
    <row r="643" spans="1:4" ht="15.75">
      <c r="A643" s="20">
        <v>641</v>
      </c>
      <c r="B643" s="38">
        <v>1</v>
      </c>
      <c r="C643" s="83">
        <v>1</v>
      </c>
      <c r="D643" s="85">
        <v>2</v>
      </c>
    </row>
    <row r="644" spans="1:4" ht="15.75">
      <c r="A644" s="20">
        <v>642</v>
      </c>
      <c r="B644" s="38">
        <v>1</v>
      </c>
      <c r="C644" s="83">
        <v>3</v>
      </c>
      <c r="D644" s="85">
        <v>4</v>
      </c>
    </row>
    <row r="645" spans="1:4" ht="15.75">
      <c r="A645" s="20">
        <v>643</v>
      </c>
      <c r="B645" s="38">
        <v>1</v>
      </c>
      <c r="C645" s="83">
        <v>1</v>
      </c>
      <c r="D645" s="85">
        <v>3</v>
      </c>
    </row>
    <row r="646" spans="1:4" ht="15.75">
      <c r="A646" s="20">
        <v>644</v>
      </c>
      <c r="B646" s="38">
        <v>1</v>
      </c>
      <c r="C646" s="83">
        <v>0</v>
      </c>
      <c r="D646" s="85">
        <v>1</v>
      </c>
    </row>
    <row r="647" spans="1:4" ht="15.75">
      <c r="A647" s="20">
        <v>645</v>
      </c>
      <c r="B647" s="38">
        <v>1</v>
      </c>
      <c r="C647" s="83">
        <v>2</v>
      </c>
      <c r="D647" s="85">
        <v>6</v>
      </c>
    </row>
    <row r="648" spans="1:4" ht="15.75">
      <c r="A648" s="20">
        <v>646</v>
      </c>
      <c r="B648" s="38">
        <v>1</v>
      </c>
      <c r="C648" s="83">
        <v>3</v>
      </c>
      <c r="D648" s="85">
        <v>4</v>
      </c>
    </row>
    <row r="649" spans="1:4" ht="15.75">
      <c r="A649" s="20">
        <v>647</v>
      </c>
      <c r="C649" s="83">
        <v>1</v>
      </c>
      <c r="D649" s="85">
        <v>0</v>
      </c>
    </row>
    <row r="650" spans="1:4" ht="15.75">
      <c r="A650" s="20">
        <v>648</v>
      </c>
      <c r="C650" s="83">
        <v>5</v>
      </c>
      <c r="D650" s="85">
        <v>1</v>
      </c>
    </row>
    <row r="651" spans="1:4" ht="15.75">
      <c r="A651" s="20">
        <v>649</v>
      </c>
      <c r="C651" s="83">
        <v>4</v>
      </c>
      <c r="D651" s="85">
        <v>3</v>
      </c>
    </row>
    <row r="652" spans="1:4" ht="15.75">
      <c r="A652" s="20">
        <v>650</v>
      </c>
      <c r="C652" s="83">
        <v>1</v>
      </c>
      <c r="D652" s="85">
        <v>0</v>
      </c>
    </row>
    <row r="653" spans="1:4" ht="15.75">
      <c r="A653" s="20">
        <v>651</v>
      </c>
      <c r="B653" s="38">
        <v>1</v>
      </c>
      <c r="C653" s="83">
        <v>0</v>
      </c>
      <c r="D653" s="85">
        <v>2</v>
      </c>
    </row>
    <row r="654" spans="1:5" ht="15.75">
      <c r="A654" s="20">
        <v>652</v>
      </c>
      <c r="B654" s="38">
        <v>1</v>
      </c>
      <c r="C654" s="83">
        <v>1</v>
      </c>
      <c r="D654" s="85">
        <v>2</v>
      </c>
      <c r="E654" s="38">
        <v>11</v>
      </c>
    </row>
    <row r="655" spans="1:5" ht="15.75">
      <c r="A655" s="20">
        <v>653</v>
      </c>
      <c r="C655" s="83">
        <v>2</v>
      </c>
      <c r="D655" s="85">
        <v>1</v>
      </c>
      <c r="E655" s="38">
        <v>21</v>
      </c>
    </row>
    <row r="656" spans="1:4" ht="15.75">
      <c r="A656" s="20">
        <v>654</v>
      </c>
      <c r="C656" s="83">
        <v>5</v>
      </c>
      <c r="D656" s="85">
        <v>4</v>
      </c>
    </row>
    <row r="657" spans="1:4" ht="15.75">
      <c r="A657" s="20">
        <v>655</v>
      </c>
      <c r="B657" s="38">
        <v>1</v>
      </c>
      <c r="C657" s="83">
        <v>0</v>
      </c>
      <c r="D657" s="85">
        <v>3</v>
      </c>
    </row>
    <row r="658" spans="1:4" ht="15.75">
      <c r="A658" s="20">
        <v>656</v>
      </c>
      <c r="C658" s="83">
        <v>2</v>
      </c>
      <c r="D658" s="85">
        <v>1</v>
      </c>
    </row>
    <row r="659" spans="1:4" ht="15.75">
      <c r="A659" s="20">
        <v>657</v>
      </c>
      <c r="B659" s="38">
        <v>1</v>
      </c>
      <c r="C659" s="83">
        <v>3</v>
      </c>
      <c r="D659" s="85">
        <v>10</v>
      </c>
    </row>
    <row r="660" spans="1:4" ht="15.75">
      <c r="A660" s="20">
        <v>658</v>
      </c>
      <c r="B660" s="38">
        <v>1</v>
      </c>
      <c r="C660" s="83">
        <v>2</v>
      </c>
      <c r="D660" s="85">
        <v>5</v>
      </c>
    </row>
    <row r="661" spans="1:4" ht="15.75">
      <c r="A661" s="20">
        <v>659</v>
      </c>
      <c r="C661" s="83">
        <v>3</v>
      </c>
      <c r="D661" s="85">
        <v>0</v>
      </c>
    </row>
    <row r="662" spans="1:4" ht="15.75">
      <c r="A662" s="20">
        <v>660</v>
      </c>
      <c r="B662" s="38">
        <v>1</v>
      </c>
      <c r="C662" s="83">
        <v>3</v>
      </c>
      <c r="D662" s="85">
        <v>5</v>
      </c>
    </row>
    <row r="663" spans="1:4" ht="15.75">
      <c r="A663" s="20">
        <v>661</v>
      </c>
      <c r="C663" s="83">
        <v>5</v>
      </c>
      <c r="D663" s="85">
        <v>2</v>
      </c>
    </row>
    <row r="664" spans="1:4" ht="15.75">
      <c r="A664" s="20">
        <v>662</v>
      </c>
      <c r="C664" s="83">
        <v>9</v>
      </c>
      <c r="D664" s="85">
        <v>1</v>
      </c>
    </row>
    <row r="665" spans="1:4" ht="15.75">
      <c r="A665" s="20">
        <v>663</v>
      </c>
      <c r="C665" s="83">
        <v>5</v>
      </c>
      <c r="D665" s="85">
        <v>0</v>
      </c>
    </row>
    <row r="666" spans="1:4" ht="15.75">
      <c r="A666" s="20">
        <v>664</v>
      </c>
      <c r="C666" s="83">
        <v>3</v>
      </c>
      <c r="D666" s="85">
        <v>1</v>
      </c>
    </row>
    <row r="667" spans="1:4" ht="15.75">
      <c r="A667" s="20">
        <v>665</v>
      </c>
      <c r="C667" s="83">
        <v>5</v>
      </c>
      <c r="D667" s="85">
        <v>3</v>
      </c>
    </row>
    <row r="668" spans="1:5" ht="15.75">
      <c r="A668" s="20">
        <v>666</v>
      </c>
      <c r="C668" s="83">
        <v>5</v>
      </c>
      <c r="D668" s="85">
        <v>3</v>
      </c>
      <c r="E668" s="38">
        <v>11</v>
      </c>
    </row>
    <row r="669" spans="1:4" ht="15.75">
      <c r="A669" s="20">
        <v>667</v>
      </c>
      <c r="B669" s="38">
        <v>1</v>
      </c>
      <c r="C669" s="83">
        <v>2</v>
      </c>
      <c r="D669" s="85">
        <v>5</v>
      </c>
    </row>
    <row r="670" spans="1:4" ht="15.75">
      <c r="A670" s="20">
        <v>668</v>
      </c>
      <c r="B670" s="38">
        <v>1</v>
      </c>
      <c r="C670" s="83">
        <v>3</v>
      </c>
      <c r="D670" s="85">
        <v>6</v>
      </c>
    </row>
    <row r="671" spans="1:4" ht="15.75">
      <c r="A671" s="20">
        <v>669</v>
      </c>
      <c r="C671" s="83">
        <v>1</v>
      </c>
      <c r="D671" s="85">
        <v>0</v>
      </c>
    </row>
    <row r="672" spans="1:4" ht="15.75">
      <c r="A672" s="20">
        <v>670</v>
      </c>
      <c r="B672" s="38">
        <v>1</v>
      </c>
      <c r="C672" s="83">
        <v>0</v>
      </c>
      <c r="D672" s="85">
        <v>1</v>
      </c>
    </row>
    <row r="673" spans="1:5" ht="15.75">
      <c r="A673" s="20">
        <v>671</v>
      </c>
      <c r="B673" s="38">
        <v>1</v>
      </c>
      <c r="C673" s="83">
        <v>0</v>
      </c>
      <c r="D673" s="85">
        <v>2</v>
      </c>
      <c r="E673" s="38">
        <v>11</v>
      </c>
    </row>
    <row r="674" spans="1:4" ht="15.75">
      <c r="A674" s="20">
        <v>672</v>
      </c>
      <c r="B674" s="38">
        <v>1</v>
      </c>
      <c r="C674" s="83">
        <v>0</v>
      </c>
      <c r="D674" s="85">
        <v>1</v>
      </c>
    </row>
    <row r="675" spans="1:4" ht="15.75">
      <c r="A675" s="20">
        <v>673</v>
      </c>
      <c r="B675" s="38">
        <v>1</v>
      </c>
      <c r="C675" s="83">
        <v>1</v>
      </c>
      <c r="D675" s="85">
        <v>4</v>
      </c>
    </row>
    <row r="676" spans="1:4" ht="15.75">
      <c r="A676" s="20">
        <v>674</v>
      </c>
      <c r="C676" s="83">
        <v>3</v>
      </c>
      <c r="D676" s="85">
        <v>2</v>
      </c>
    </row>
    <row r="677" spans="1:4" ht="15.75">
      <c r="A677" s="20">
        <v>675</v>
      </c>
      <c r="C677" s="83">
        <v>7</v>
      </c>
      <c r="D677" s="85">
        <v>0</v>
      </c>
    </row>
    <row r="678" spans="1:4" ht="15.75">
      <c r="A678" s="20">
        <v>676</v>
      </c>
      <c r="C678" s="83">
        <v>4</v>
      </c>
      <c r="D678" s="85">
        <v>2</v>
      </c>
    </row>
    <row r="679" spans="1:4" ht="15.75">
      <c r="A679" s="20">
        <v>677</v>
      </c>
      <c r="B679" s="38">
        <v>1</v>
      </c>
      <c r="C679" s="83">
        <v>1</v>
      </c>
      <c r="D679" s="85">
        <v>8</v>
      </c>
    </row>
    <row r="680" spans="1:4" ht="15.75">
      <c r="A680" s="20">
        <v>678</v>
      </c>
      <c r="B680" s="38">
        <v>1</v>
      </c>
      <c r="C680" s="83">
        <v>3</v>
      </c>
      <c r="D680" s="85">
        <v>8</v>
      </c>
    </row>
    <row r="681" spans="1:5" ht="15.75">
      <c r="A681" s="20">
        <v>679</v>
      </c>
      <c r="C681" s="83">
        <v>1</v>
      </c>
      <c r="D681" s="85">
        <v>0</v>
      </c>
      <c r="E681" s="38">
        <v>23</v>
      </c>
    </row>
    <row r="682" spans="1:5" ht="15.75">
      <c r="A682" s="20">
        <v>680</v>
      </c>
      <c r="C682" s="83">
        <v>3</v>
      </c>
      <c r="D682" s="85">
        <v>2</v>
      </c>
      <c r="E682" s="38">
        <v>12</v>
      </c>
    </row>
    <row r="683" spans="1:4" ht="15.75">
      <c r="A683" s="20">
        <v>681</v>
      </c>
      <c r="B683" s="38">
        <v>1</v>
      </c>
      <c r="C683" s="83">
        <v>1</v>
      </c>
      <c r="D683" s="85">
        <v>3</v>
      </c>
    </row>
    <row r="684" spans="1:4" ht="15.75">
      <c r="A684" s="20">
        <v>682</v>
      </c>
      <c r="C684" s="83">
        <v>5</v>
      </c>
      <c r="D684" s="85">
        <v>0</v>
      </c>
    </row>
    <row r="685" spans="1:4" ht="15.75">
      <c r="A685" s="20">
        <v>683</v>
      </c>
      <c r="C685" s="83">
        <v>3</v>
      </c>
      <c r="D685" s="85">
        <v>0</v>
      </c>
    </row>
    <row r="686" spans="1:5" ht="15.75">
      <c r="A686" s="20">
        <v>684</v>
      </c>
      <c r="C686" s="83">
        <v>2</v>
      </c>
      <c r="D686" s="85">
        <v>1</v>
      </c>
      <c r="E686" s="38">
        <v>11</v>
      </c>
    </row>
    <row r="687" spans="1:4" ht="15.75">
      <c r="A687" s="20">
        <v>685</v>
      </c>
      <c r="B687" s="38">
        <v>1</v>
      </c>
      <c r="C687" s="83">
        <v>1</v>
      </c>
      <c r="D687" s="85">
        <v>3</v>
      </c>
    </row>
    <row r="688" spans="1:4" ht="15.75">
      <c r="A688" s="20">
        <v>686</v>
      </c>
      <c r="B688" s="38">
        <v>1</v>
      </c>
      <c r="C688" s="83">
        <v>1</v>
      </c>
      <c r="D688" s="85">
        <v>2</v>
      </c>
    </row>
    <row r="689" spans="1:4" ht="15.75">
      <c r="A689" s="20">
        <v>687</v>
      </c>
      <c r="B689" s="38">
        <v>1</v>
      </c>
      <c r="C689" s="83">
        <v>0</v>
      </c>
      <c r="D689" s="85">
        <v>3</v>
      </c>
    </row>
    <row r="690" spans="1:4" ht="15.75">
      <c r="A690" s="20">
        <v>688</v>
      </c>
      <c r="B690" s="38">
        <v>1</v>
      </c>
      <c r="C690" s="83">
        <v>0</v>
      </c>
      <c r="D690" s="85">
        <v>2</v>
      </c>
    </row>
    <row r="691" spans="1:4" ht="15.75">
      <c r="A691" s="20">
        <v>689</v>
      </c>
      <c r="B691" s="38">
        <v>1</v>
      </c>
      <c r="C691" s="83">
        <v>0</v>
      </c>
      <c r="D691" s="85">
        <v>3</v>
      </c>
    </row>
    <row r="692" spans="1:4" ht="15.75">
      <c r="A692" s="20">
        <v>690</v>
      </c>
      <c r="C692" s="83">
        <v>2</v>
      </c>
      <c r="D692" s="85">
        <v>0</v>
      </c>
    </row>
    <row r="693" spans="1:4" ht="15.75">
      <c r="A693" s="20">
        <v>691</v>
      </c>
      <c r="C693" s="83">
        <v>4</v>
      </c>
      <c r="D693" s="85">
        <v>0</v>
      </c>
    </row>
    <row r="694" spans="1:4" ht="15.75">
      <c r="A694" s="20">
        <v>692</v>
      </c>
      <c r="B694" s="38">
        <v>1</v>
      </c>
      <c r="C694" s="83">
        <v>3</v>
      </c>
      <c r="D694" s="85">
        <v>4</v>
      </c>
    </row>
    <row r="695" spans="1:4" ht="15.75">
      <c r="A695" s="20">
        <v>693</v>
      </c>
      <c r="B695" s="38">
        <v>1</v>
      </c>
      <c r="C695" s="83">
        <v>1</v>
      </c>
      <c r="D695" s="85">
        <v>2</v>
      </c>
    </row>
    <row r="696" spans="1:4" ht="15.75">
      <c r="A696" s="20">
        <v>694</v>
      </c>
      <c r="C696" s="83">
        <v>6</v>
      </c>
      <c r="D696" s="85">
        <v>3</v>
      </c>
    </row>
    <row r="697" spans="1:4" ht="15.75">
      <c r="A697" s="20">
        <v>695</v>
      </c>
      <c r="B697" s="38">
        <v>1</v>
      </c>
      <c r="C697" s="83">
        <v>0</v>
      </c>
      <c r="D697" s="85">
        <v>2</v>
      </c>
    </row>
    <row r="698" spans="1:4" ht="15.75">
      <c r="A698" s="20">
        <v>696</v>
      </c>
      <c r="C698" s="83">
        <v>5</v>
      </c>
      <c r="D698" s="85">
        <v>3</v>
      </c>
    </row>
    <row r="699" spans="1:4" ht="15.75">
      <c r="A699" s="20">
        <v>697</v>
      </c>
      <c r="B699" s="38">
        <v>1</v>
      </c>
      <c r="C699" s="83">
        <v>1</v>
      </c>
      <c r="D699" s="85">
        <v>2</v>
      </c>
    </row>
    <row r="700" spans="1:4" ht="15.75">
      <c r="A700" s="20">
        <v>698</v>
      </c>
      <c r="B700" s="38">
        <v>1</v>
      </c>
      <c r="C700" s="83">
        <v>1</v>
      </c>
      <c r="D700" s="85">
        <v>2</v>
      </c>
    </row>
    <row r="701" spans="1:4" ht="15.75">
      <c r="A701" s="20">
        <v>699</v>
      </c>
      <c r="C701" s="83">
        <v>2</v>
      </c>
      <c r="D701" s="85">
        <v>0</v>
      </c>
    </row>
    <row r="702" spans="1:4" ht="15.75">
      <c r="A702" s="20">
        <v>700</v>
      </c>
      <c r="C702" s="83">
        <v>3</v>
      </c>
      <c r="D702" s="85">
        <v>2</v>
      </c>
    </row>
    <row r="703" spans="1:4" ht="15.75">
      <c r="A703" s="20">
        <v>701</v>
      </c>
      <c r="C703" s="83">
        <v>7</v>
      </c>
      <c r="D703" s="85">
        <v>2</v>
      </c>
    </row>
    <row r="704" spans="1:5" ht="15.75">
      <c r="A704" s="20">
        <v>702</v>
      </c>
      <c r="C704" s="83">
        <v>3</v>
      </c>
      <c r="D704" s="85">
        <v>1</v>
      </c>
      <c r="E704" s="38">
        <v>18</v>
      </c>
    </row>
    <row r="705" spans="1:4" ht="15.75">
      <c r="A705" s="20">
        <v>703</v>
      </c>
      <c r="C705" s="83">
        <v>3</v>
      </c>
      <c r="D705" s="85">
        <v>2</v>
      </c>
    </row>
    <row r="706" spans="1:5" ht="15.75">
      <c r="A706" s="20">
        <v>704</v>
      </c>
      <c r="B706" s="38">
        <v>1</v>
      </c>
      <c r="C706" s="83">
        <v>7</v>
      </c>
      <c r="D706" s="85">
        <v>8</v>
      </c>
      <c r="E706" s="38">
        <v>23</v>
      </c>
    </row>
    <row r="707" spans="1:4" ht="15.75">
      <c r="A707" s="20">
        <v>705</v>
      </c>
      <c r="B707" s="38">
        <v>1</v>
      </c>
      <c r="C707" s="83">
        <v>1</v>
      </c>
      <c r="D707" s="85">
        <v>5</v>
      </c>
    </row>
    <row r="708" spans="1:4" ht="15.75">
      <c r="A708" s="20">
        <v>706</v>
      </c>
      <c r="C708" s="83">
        <v>7</v>
      </c>
      <c r="D708" s="85">
        <v>2</v>
      </c>
    </row>
    <row r="709" spans="1:5" ht="15.75">
      <c r="A709" s="20">
        <v>707</v>
      </c>
      <c r="C709" s="83">
        <v>2</v>
      </c>
      <c r="D709" s="85">
        <v>1</v>
      </c>
      <c r="E709" s="38">
        <v>10</v>
      </c>
    </row>
    <row r="710" spans="1:4" ht="15.75">
      <c r="A710" s="20">
        <v>708</v>
      </c>
      <c r="B710" s="38">
        <v>1</v>
      </c>
      <c r="C710" s="83">
        <v>0</v>
      </c>
      <c r="D710" s="85">
        <v>2</v>
      </c>
    </row>
    <row r="711" spans="1:4" ht="15.75">
      <c r="A711" s="20">
        <v>709</v>
      </c>
      <c r="B711" s="38">
        <v>1</v>
      </c>
      <c r="C711" s="83">
        <v>2</v>
      </c>
      <c r="D711" s="85">
        <v>3</v>
      </c>
    </row>
    <row r="712" spans="1:4" ht="15.75">
      <c r="A712" s="20">
        <v>710</v>
      </c>
      <c r="C712" s="83">
        <v>7</v>
      </c>
      <c r="D712" s="85">
        <v>3</v>
      </c>
    </row>
    <row r="713" spans="1:4" ht="15.75">
      <c r="A713" s="20">
        <v>711</v>
      </c>
      <c r="C713" s="83">
        <v>6</v>
      </c>
      <c r="D713" s="85">
        <v>2</v>
      </c>
    </row>
    <row r="714" spans="1:5" ht="15.75">
      <c r="A714" s="20">
        <v>712</v>
      </c>
      <c r="B714" s="38">
        <v>1</v>
      </c>
      <c r="C714" s="83">
        <v>1</v>
      </c>
      <c r="D714" s="85">
        <v>2</v>
      </c>
      <c r="E714" s="38">
        <v>11</v>
      </c>
    </row>
    <row r="715" spans="1:4" ht="15.75">
      <c r="A715" s="20">
        <v>713</v>
      </c>
      <c r="C715" s="83">
        <v>5</v>
      </c>
      <c r="D715" s="85">
        <v>3</v>
      </c>
    </row>
    <row r="716" spans="1:4" ht="15.75">
      <c r="A716" s="20">
        <v>714</v>
      </c>
      <c r="B716" s="38">
        <v>1</v>
      </c>
      <c r="C716" s="83">
        <v>1</v>
      </c>
      <c r="D716" s="85">
        <v>5</v>
      </c>
    </row>
    <row r="717" spans="1:4" ht="15.75">
      <c r="A717" s="20">
        <v>715</v>
      </c>
      <c r="B717" s="38">
        <v>1</v>
      </c>
      <c r="C717" s="83">
        <v>2</v>
      </c>
      <c r="D717" s="85">
        <v>5</v>
      </c>
    </row>
    <row r="718" spans="1:4" ht="15.75">
      <c r="A718" s="20">
        <v>716</v>
      </c>
      <c r="B718" s="38">
        <v>1</v>
      </c>
      <c r="C718" s="83">
        <v>3</v>
      </c>
      <c r="D718" s="85">
        <v>4</v>
      </c>
    </row>
    <row r="719" spans="1:4" ht="15.75">
      <c r="A719" s="20">
        <v>717</v>
      </c>
      <c r="C719" s="83">
        <v>6</v>
      </c>
      <c r="D719" s="85">
        <v>4</v>
      </c>
    </row>
    <row r="720" spans="1:4" ht="15.75">
      <c r="A720" s="20">
        <v>718</v>
      </c>
      <c r="C720" s="83">
        <v>5</v>
      </c>
      <c r="D720" s="85">
        <v>3</v>
      </c>
    </row>
    <row r="721" spans="1:4" ht="15.75">
      <c r="A721" s="20">
        <v>719</v>
      </c>
      <c r="C721" s="83">
        <v>6</v>
      </c>
      <c r="D721" s="85">
        <v>0</v>
      </c>
    </row>
    <row r="722" spans="1:4" ht="15.75">
      <c r="A722" s="20">
        <v>720</v>
      </c>
      <c r="C722" s="83">
        <v>8</v>
      </c>
      <c r="D722" s="85">
        <v>6</v>
      </c>
    </row>
    <row r="723" spans="1:4" ht="15.75">
      <c r="A723" s="20">
        <v>721</v>
      </c>
      <c r="C723" s="83">
        <v>2</v>
      </c>
      <c r="D723" s="85">
        <v>0</v>
      </c>
    </row>
    <row r="724" spans="1:4" ht="15.75">
      <c r="A724" s="20">
        <v>722</v>
      </c>
      <c r="B724" s="38">
        <v>1</v>
      </c>
      <c r="C724" s="83">
        <v>4</v>
      </c>
      <c r="D724" s="85">
        <v>6</v>
      </c>
    </row>
    <row r="725" spans="1:4" ht="15.75">
      <c r="A725" s="20">
        <v>723</v>
      </c>
      <c r="C725" s="83">
        <v>7</v>
      </c>
      <c r="D725" s="85">
        <v>1</v>
      </c>
    </row>
    <row r="726" spans="1:4" ht="15.75">
      <c r="A726" s="20">
        <v>724</v>
      </c>
      <c r="B726" s="38">
        <v>1</v>
      </c>
      <c r="C726" s="83">
        <v>3</v>
      </c>
      <c r="D726" s="85">
        <v>4</v>
      </c>
    </row>
    <row r="727" spans="1:5" ht="15.75">
      <c r="A727" s="20">
        <v>725</v>
      </c>
      <c r="B727" s="38">
        <v>1</v>
      </c>
      <c r="C727" s="83">
        <v>2</v>
      </c>
      <c r="D727" s="85">
        <v>3</v>
      </c>
      <c r="E727" s="38">
        <v>11</v>
      </c>
    </row>
    <row r="728" spans="1:4" ht="15.75">
      <c r="A728" s="20">
        <v>726</v>
      </c>
      <c r="B728" s="38">
        <v>1</v>
      </c>
      <c r="C728" s="83">
        <v>2</v>
      </c>
      <c r="D728" s="85">
        <v>3</v>
      </c>
    </row>
    <row r="729" spans="1:4" ht="15.75">
      <c r="A729" s="20">
        <v>727</v>
      </c>
      <c r="B729" s="38">
        <v>1</v>
      </c>
      <c r="C729" s="83">
        <v>0</v>
      </c>
      <c r="D729" s="85">
        <v>4</v>
      </c>
    </row>
    <row r="730" spans="1:4" ht="15.75">
      <c r="A730" s="20">
        <v>728</v>
      </c>
      <c r="B730" s="38">
        <v>1</v>
      </c>
      <c r="C730" s="83">
        <v>0</v>
      </c>
      <c r="D730" s="85">
        <v>13</v>
      </c>
    </row>
    <row r="731" spans="1:4" ht="15.75">
      <c r="A731" s="20">
        <v>729</v>
      </c>
      <c r="C731" s="83">
        <v>7</v>
      </c>
      <c r="D731" s="85">
        <v>0</v>
      </c>
    </row>
    <row r="732" spans="1:4" ht="15.75">
      <c r="A732" s="20">
        <v>730</v>
      </c>
      <c r="C732" s="83">
        <v>5</v>
      </c>
      <c r="D732" s="85">
        <v>0</v>
      </c>
    </row>
    <row r="733" spans="1:5" ht="15.75">
      <c r="A733" s="20">
        <v>731</v>
      </c>
      <c r="B733" s="38">
        <v>1</v>
      </c>
      <c r="C733" s="83">
        <v>2</v>
      </c>
      <c r="D733" s="85">
        <v>3</v>
      </c>
      <c r="E733" s="38">
        <v>13</v>
      </c>
    </row>
    <row r="734" spans="1:4" ht="15.75">
      <c r="A734" s="20">
        <v>732</v>
      </c>
      <c r="B734" s="38">
        <v>1</v>
      </c>
      <c r="C734" s="83">
        <v>1</v>
      </c>
      <c r="D734" s="85">
        <v>4</v>
      </c>
    </row>
    <row r="735" spans="1:4" ht="15.75">
      <c r="A735" s="20">
        <v>733</v>
      </c>
      <c r="B735" s="38">
        <v>1</v>
      </c>
      <c r="C735" s="83">
        <v>0</v>
      </c>
      <c r="D735" s="85">
        <v>1</v>
      </c>
    </row>
    <row r="736" spans="1:4" ht="15.75">
      <c r="A736" s="20">
        <v>734</v>
      </c>
      <c r="C736" s="83">
        <v>4</v>
      </c>
      <c r="D736" s="85">
        <v>0</v>
      </c>
    </row>
    <row r="737" spans="1:4" ht="15.75">
      <c r="A737" s="20">
        <v>735</v>
      </c>
      <c r="C737" s="83">
        <v>4</v>
      </c>
      <c r="D737" s="85">
        <v>3</v>
      </c>
    </row>
    <row r="738" spans="1:4" ht="15.75">
      <c r="A738" s="20">
        <v>736</v>
      </c>
      <c r="C738" s="83">
        <v>4</v>
      </c>
      <c r="D738" s="85">
        <v>3</v>
      </c>
    </row>
    <row r="739" spans="1:4" ht="15.75">
      <c r="A739" s="20">
        <v>737</v>
      </c>
      <c r="B739" s="38">
        <v>1</v>
      </c>
      <c r="C739" s="83">
        <v>0</v>
      </c>
      <c r="D739" s="85">
        <v>3</v>
      </c>
    </row>
    <row r="740" spans="1:4" ht="15.75">
      <c r="A740" s="20">
        <v>738</v>
      </c>
      <c r="C740" s="83">
        <v>4</v>
      </c>
      <c r="D740" s="85">
        <v>3</v>
      </c>
    </row>
    <row r="741" spans="1:4" ht="15.75">
      <c r="A741" s="20">
        <v>739</v>
      </c>
      <c r="B741" s="38">
        <v>1</v>
      </c>
      <c r="C741" s="83">
        <v>1</v>
      </c>
      <c r="D741" s="85">
        <v>3</v>
      </c>
    </row>
    <row r="742" spans="1:5" ht="15.75">
      <c r="A742" s="20">
        <v>740</v>
      </c>
      <c r="C742" s="83">
        <v>7</v>
      </c>
      <c r="D742" s="85">
        <v>5</v>
      </c>
      <c r="E742" s="38">
        <v>13</v>
      </c>
    </row>
    <row r="743" spans="1:4" ht="15.75">
      <c r="A743" s="20">
        <v>741</v>
      </c>
      <c r="C743" s="83">
        <v>5</v>
      </c>
      <c r="D743" s="85">
        <v>3</v>
      </c>
    </row>
    <row r="744" spans="1:4" ht="15.75">
      <c r="A744" s="20">
        <v>742</v>
      </c>
      <c r="B744" s="38">
        <v>1</v>
      </c>
      <c r="C744" s="83">
        <v>0</v>
      </c>
      <c r="D744" s="85">
        <v>1</v>
      </c>
    </row>
    <row r="745" spans="1:4" ht="15.75">
      <c r="A745" s="20">
        <v>743</v>
      </c>
      <c r="C745" s="83">
        <v>7</v>
      </c>
      <c r="D745" s="85">
        <v>3</v>
      </c>
    </row>
    <row r="746" spans="1:4" ht="15.75">
      <c r="A746" s="20">
        <v>744</v>
      </c>
      <c r="C746" s="83">
        <v>4</v>
      </c>
      <c r="D746" s="85">
        <v>2</v>
      </c>
    </row>
    <row r="747" spans="1:4" ht="15.75">
      <c r="A747" s="20">
        <v>745</v>
      </c>
      <c r="B747" s="38">
        <v>1</v>
      </c>
      <c r="C747" s="83">
        <v>3</v>
      </c>
      <c r="D747" s="85">
        <v>7</v>
      </c>
    </row>
    <row r="748" spans="1:4" ht="15.75">
      <c r="A748" s="20">
        <v>746</v>
      </c>
      <c r="B748" s="38">
        <v>1</v>
      </c>
      <c r="C748" s="83">
        <v>4</v>
      </c>
      <c r="D748" s="85">
        <v>5</v>
      </c>
    </row>
    <row r="749" spans="1:4" ht="15.75">
      <c r="A749" s="20">
        <v>747</v>
      </c>
      <c r="C749" s="83">
        <v>8</v>
      </c>
      <c r="D749" s="85">
        <v>3</v>
      </c>
    </row>
    <row r="750" spans="1:4" ht="15.75">
      <c r="A750" s="20">
        <v>748</v>
      </c>
      <c r="B750" s="38">
        <v>1</v>
      </c>
      <c r="C750" s="83">
        <v>0</v>
      </c>
      <c r="D750" s="85">
        <v>4</v>
      </c>
    </row>
    <row r="751" spans="1:5" ht="15.75">
      <c r="A751" s="20">
        <v>749</v>
      </c>
      <c r="B751" s="38">
        <v>1</v>
      </c>
      <c r="C751" s="83">
        <v>1</v>
      </c>
      <c r="D751" s="85">
        <v>4</v>
      </c>
      <c r="E751" s="38">
        <v>11</v>
      </c>
    </row>
    <row r="752" spans="1:4" ht="15.75">
      <c r="A752" s="20">
        <v>750</v>
      </c>
      <c r="C752" s="83">
        <v>6</v>
      </c>
      <c r="D752" s="85">
        <v>1</v>
      </c>
    </row>
    <row r="753" spans="1:4" ht="15.75">
      <c r="A753" s="20">
        <v>751</v>
      </c>
      <c r="B753" s="38">
        <v>1</v>
      </c>
      <c r="C753" s="83">
        <v>1</v>
      </c>
      <c r="D753" s="85">
        <v>2</v>
      </c>
    </row>
    <row r="754" spans="1:5" ht="15.75">
      <c r="A754" s="20">
        <v>752</v>
      </c>
      <c r="C754" s="83">
        <v>3</v>
      </c>
      <c r="D754" s="85">
        <v>2</v>
      </c>
      <c r="E754" s="38">
        <v>14</v>
      </c>
    </row>
    <row r="755" spans="1:4" ht="15.75">
      <c r="A755" s="20">
        <v>753</v>
      </c>
      <c r="C755" s="83">
        <v>5</v>
      </c>
      <c r="D755" s="85">
        <v>4</v>
      </c>
    </row>
    <row r="756" spans="1:4" ht="15.75">
      <c r="A756" s="20">
        <v>754</v>
      </c>
      <c r="C756" s="83">
        <v>1</v>
      </c>
      <c r="D756" s="85">
        <v>0</v>
      </c>
    </row>
    <row r="757" spans="1:4" ht="15.75">
      <c r="A757" s="20">
        <v>755</v>
      </c>
      <c r="B757" s="38">
        <v>1</v>
      </c>
      <c r="C757" s="83">
        <v>0</v>
      </c>
      <c r="D757" s="85">
        <v>1</v>
      </c>
    </row>
    <row r="758" spans="1:4" ht="15.75">
      <c r="A758" s="20">
        <v>756</v>
      </c>
      <c r="C758" s="83">
        <v>2</v>
      </c>
      <c r="D758" s="85">
        <v>1</v>
      </c>
    </row>
    <row r="759" spans="1:4" ht="15.75">
      <c r="A759" s="20">
        <v>757</v>
      </c>
      <c r="B759" s="38">
        <v>1</v>
      </c>
      <c r="C759" s="83">
        <v>1</v>
      </c>
      <c r="D759" s="85">
        <v>2</v>
      </c>
    </row>
    <row r="760" spans="1:4" ht="15.75">
      <c r="A760" s="20">
        <v>758</v>
      </c>
      <c r="B760" s="38">
        <v>1</v>
      </c>
      <c r="C760" s="83">
        <v>0</v>
      </c>
      <c r="D760" s="85">
        <v>3</v>
      </c>
    </row>
    <row r="761" spans="1:4" ht="15.75">
      <c r="A761" s="20">
        <v>759</v>
      </c>
      <c r="C761" s="83">
        <v>4</v>
      </c>
      <c r="D761" s="85">
        <v>3</v>
      </c>
    </row>
    <row r="762" spans="1:5" ht="15.75">
      <c r="A762" s="20">
        <v>760</v>
      </c>
      <c r="C762" s="83">
        <v>3</v>
      </c>
      <c r="D762" s="85">
        <v>2</v>
      </c>
      <c r="E762" s="38">
        <v>13</v>
      </c>
    </row>
    <row r="763" spans="1:4" ht="15.75">
      <c r="A763" s="20">
        <v>761</v>
      </c>
      <c r="B763" s="38">
        <v>1</v>
      </c>
      <c r="C763" s="83">
        <v>1</v>
      </c>
      <c r="D763" s="85">
        <v>4</v>
      </c>
    </row>
    <row r="764" spans="1:4" ht="15.75">
      <c r="A764" s="20">
        <v>762</v>
      </c>
      <c r="B764" s="38">
        <v>1</v>
      </c>
      <c r="C764" s="83">
        <v>4</v>
      </c>
      <c r="D764" s="85">
        <v>10</v>
      </c>
    </row>
    <row r="765" spans="1:4" ht="15.75">
      <c r="A765" s="20">
        <v>763</v>
      </c>
      <c r="B765" s="38">
        <v>1</v>
      </c>
      <c r="C765" s="83">
        <v>2</v>
      </c>
      <c r="D765" s="85">
        <v>4</v>
      </c>
    </row>
    <row r="766" spans="1:4" ht="15.75">
      <c r="A766" s="20">
        <v>764</v>
      </c>
      <c r="B766" s="38">
        <v>1</v>
      </c>
      <c r="C766" s="83">
        <v>0</v>
      </c>
      <c r="D766" s="85">
        <v>2</v>
      </c>
    </row>
    <row r="767" spans="1:4" ht="15.75">
      <c r="A767" s="20">
        <v>765</v>
      </c>
      <c r="B767" s="38">
        <v>1</v>
      </c>
      <c r="C767" s="83">
        <v>0</v>
      </c>
      <c r="D767" s="85">
        <v>2</v>
      </c>
    </row>
    <row r="768" spans="1:5" ht="15.75">
      <c r="A768" s="20">
        <v>766</v>
      </c>
      <c r="B768" s="38">
        <v>1</v>
      </c>
      <c r="C768" s="83">
        <v>2</v>
      </c>
      <c r="D768" s="85">
        <v>6</v>
      </c>
      <c r="E768" s="38">
        <v>12</v>
      </c>
    </row>
    <row r="769" spans="1:4" ht="15.75">
      <c r="A769" s="20">
        <v>767</v>
      </c>
      <c r="B769" s="38">
        <v>1</v>
      </c>
      <c r="C769" s="83">
        <v>1</v>
      </c>
      <c r="D769" s="85">
        <v>6</v>
      </c>
    </row>
    <row r="770" spans="1:4" ht="15.75">
      <c r="A770" s="20">
        <v>768</v>
      </c>
      <c r="C770" s="83">
        <v>5</v>
      </c>
      <c r="D770" s="85">
        <v>1</v>
      </c>
    </row>
    <row r="771" spans="1:4" ht="15.75">
      <c r="A771" s="20">
        <v>769</v>
      </c>
      <c r="B771" s="38">
        <v>1</v>
      </c>
      <c r="C771" s="83">
        <v>2</v>
      </c>
      <c r="D771" s="85">
        <v>5</v>
      </c>
    </row>
    <row r="772" spans="1:4" ht="15.75">
      <c r="A772" s="20">
        <v>770</v>
      </c>
      <c r="C772" s="83">
        <v>8</v>
      </c>
      <c r="D772" s="85">
        <v>3</v>
      </c>
    </row>
    <row r="773" spans="1:4" ht="15.75">
      <c r="A773" s="20">
        <v>771</v>
      </c>
      <c r="B773" s="38">
        <v>1</v>
      </c>
      <c r="C773" s="83">
        <v>1</v>
      </c>
      <c r="D773" s="85">
        <v>3</v>
      </c>
    </row>
    <row r="774" spans="1:4" ht="15.75">
      <c r="A774" s="20">
        <v>772</v>
      </c>
      <c r="C774" s="83">
        <v>4</v>
      </c>
      <c r="D774" s="85">
        <v>0</v>
      </c>
    </row>
    <row r="775" spans="1:4" ht="15.75">
      <c r="A775" s="20">
        <v>773</v>
      </c>
      <c r="B775" s="38">
        <v>1</v>
      </c>
      <c r="C775" s="83">
        <v>2</v>
      </c>
      <c r="D775" s="85">
        <v>3</v>
      </c>
    </row>
    <row r="776" spans="1:5" ht="15.75">
      <c r="A776" s="20">
        <v>774</v>
      </c>
      <c r="C776" s="83">
        <v>1</v>
      </c>
      <c r="D776" s="85">
        <v>0</v>
      </c>
      <c r="E776" s="38">
        <v>11</v>
      </c>
    </row>
    <row r="777" spans="1:4" ht="15.75">
      <c r="A777" s="20">
        <v>775</v>
      </c>
      <c r="C777" s="83">
        <v>4</v>
      </c>
      <c r="D777" s="85">
        <v>0</v>
      </c>
    </row>
    <row r="778" spans="1:4" ht="15.75">
      <c r="A778" s="20">
        <v>776</v>
      </c>
      <c r="B778" s="38">
        <v>1</v>
      </c>
      <c r="C778" s="83">
        <v>0</v>
      </c>
      <c r="D778" s="85">
        <v>1</v>
      </c>
    </row>
    <row r="779" spans="1:4" ht="15.75">
      <c r="A779" s="20">
        <v>777</v>
      </c>
      <c r="C779" s="83">
        <v>4</v>
      </c>
      <c r="D779" s="85">
        <v>0</v>
      </c>
    </row>
    <row r="780" spans="1:5" ht="15.75">
      <c r="A780" s="20">
        <v>778</v>
      </c>
      <c r="C780" s="83">
        <v>2</v>
      </c>
      <c r="D780" s="85">
        <v>1</v>
      </c>
      <c r="E780" s="38">
        <v>12</v>
      </c>
    </row>
    <row r="781" spans="1:4" ht="15.75">
      <c r="A781" s="20">
        <v>779</v>
      </c>
      <c r="B781" s="38">
        <v>1</v>
      </c>
      <c r="C781" s="83">
        <v>0</v>
      </c>
      <c r="D781" s="85">
        <v>10</v>
      </c>
    </row>
    <row r="782" spans="1:5" ht="15.75">
      <c r="A782" s="20">
        <v>780</v>
      </c>
      <c r="C782" s="83">
        <v>5</v>
      </c>
      <c r="D782" s="85">
        <v>3</v>
      </c>
      <c r="E782" s="38">
        <v>16</v>
      </c>
    </row>
    <row r="783" spans="1:4" ht="15.75">
      <c r="A783" s="20">
        <v>781</v>
      </c>
      <c r="C783" s="83">
        <v>4</v>
      </c>
      <c r="D783" s="85">
        <v>1</v>
      </c>
    </row>
    <row r="784" spans="1:4" ht="15.75">
      <c r="A784" s="20">
        <v>782</v>
      </c>
      <c r="B784" s="38">
        <v>1</v>
      </c>
      <c r="C784" s="83">
        <v>1</v>
      </c>
      <c r="D784" s="85">
        <v>5</v>
      </c>
    </row>
    <row r="785" spans="1:4" ht="15.75">
      <c r="A785" s="20">
        <v>783</v>
      </c>
      <c r="B785" s="38">
        <v>1</v>
      </c>
      <c r="C785" s="83">
        <v>3</v>
      </c>
      <c r="D785" s="85">
        <v>6</v>
      </c>
    </row>
    <row r="786" spans="1:4" ht="15.75">
      <c r="A786" s="20">
        <v>784</v>
      </c>
      <c r="B786" s="38">
        <v>1</v>
      </c>
      <c r="C786" s="83">
        <v>0</v>
      </c>
      <c r="D786" s="85">
        <v>2</v>
      </c>
    </row>
    <row r="787" spans="1:4" ht="15.75">
      <c r="A787" s="20">
        <v>785</v>
      </c>
      <c r="C787" s="83">
        <v>5</v>
      </c>
      <c r="D787" s="85">
        <v>1</v>
      </c>
    </row>
    <row r="788" spans="1:4" ht="15.75">
      <c r="A788" s="20">
        <v>786</v>
      </c>
      <c r="C788" s="83">
        <v>5</v>
      </c>
      <c r="D788" s="85">
        <v>1</v>
      </c>
    </row>
    <row r="789" spans="1:5" ht="15.75">
      <c r="A789" s="20">
        <v>787</v>
      </c>
      <c r="B789" s="38">
        <v>1</v>
      </c>
      <c r="C789" s="83">
        <v>0</v>
      </c>
      <c r="D789" s="85">
        <v>1</v>
      </c>
      <c r="E789" s="38">
        <v>10</v>
      </c>
    </row>
    <row r="790" spans="1:4" ht="15.75">
      <c r="A790" s="20">
        <v>788</v>
      </c>
      <c r="B790" s="38">
        <v>1</v>
      </c>
      <c r="C790" s="83">
        <v>2</v>
      </c>
      <c r="D790" s="85">
        <v>3</v>
      </c>
    </row>
    <row r="791" spans="1:5" ht="15.75">
      <c r="A791" s="20">
        <v>789</v>
      </c>
      <c r="C791" s="83">
        <v>5</v>
      </c>
      <c r="D791" s="85">
        <v>4</v>
      </c>
      <c r="E791" s="38">
        <v>18</v>
      </c>
    </row>
    <row r="792" spans="1:4" ht="15.75">
      <c r="A792" s="20">
        <v>790</v>
      </c>
      <c r="B792" s="38">
        <v>1</v>
      </c>
      <c r="C792" s="83">
        <v>0</v>
      </c>
      <c r="D792" s="85">
        <v>2</v>
      </c>
    </row>
    <row r="793" spans="1:4" ht="15.75">
      <c r="A793" s="20">
        <v>791</v>
      </c>
      <c r="B793" s="38">
        <v>1</v>
      </c>
      <c r="C793" s="83">
        <v>6</v>
      </c>
      <c r="D793" s="85">
        <v>7</v>
      </c>
    </row>
    <row r="794" spans="1:5" ht="15.75">
      <c r="A794" s="20">
        <v>792</v>
      </c>
      <c r="C794" s="83">
        <v>4</v>
      </c>
      <c r="D794" s="85">
        <v>2</v>
      </c>
      <c r="E794" s="38">
        <v>10</v>
      </c>
    </row>
    <row r="795" spans="1:5" ht="15.75">
      <c r="A795" s="20">
        <v>793</v>
      </c>
      <c r="C795" s="83">
        <v>2</v>
      </c>
      <c r="D795" s="85">
        <v>1</v>
      </c>
      <c r="E795" s="38">
        <v>10</v>
      </c>
    </row>
    <row r="796" spans="1:5" ht="15.75">
      <c r="A796" s="20">
        <v>794</v>
      </c>
      <c r="C796" s="83">
        <v>5</v>
      </c>
      <c r="D796" s="85">
        <v>3</v>
      </c>
      <c r="E796" s="38">
        <v>11</v>
      </c>
    </row>
    <row r="797" spans="1:4" ht="15.75">
      <c r="A797" s="20">
        <v>795</v>
      </c>
      <c r="C797" s="83">
        <v>2</v>
      </c>
      <c r="D797" s="85">
        <v>0</v>
      </c>
    </row>
    <row r="798" spans="1:4" ht="15.75">
      <c r="A798" s="20">
        <v>796</v>
      </c>
      <c r="B798" s="38">
        <v>1</v>
      </c>
      <c r="C798" s="83">
        <v>3</v>
      </c>
      <c r="D798" s="85">
        <v>7</v>
      </c>
    </row>
    <row r="799" spans="1:4" ht="15.75">
      <c r="A799" s="20">
        <v>797</v>
      </c>
      <c r="B799" s="38">
        <v>1</v>
      </c>
      <c r="C799" s="83">
        <v>1</v>
      </c>
      <c r="D799" s="85">
        <v>2</v>
      </c>
    </row>
    <row r="800" spans="1:4" ht="15.75">
      <c r="A800" s="20">
        <v>798</v>
      </c>
      <c r="B800" s="38">
        <v>1</v>
      </c>
      <c r="C800" s="83">
        <v>1</v>
      </c>
      <c r="D800" s="85">
        <v>2</v>
      </c>
    </row>
    <row r="801" spans="1:4" ht="15.75">
      <c r="A801" s="20">
        <v>799</v>
      </c>
      <c r="B801" s="38">
        <v>1</v>
      </c>
      <c r="C801" s="83">
        <v>3</v>
      </c>
      <c r="D801" s="85">
        <v>4</v>
      </c>
    </row>
    <row r="802" spans="1:5" ht="15.75">
      <c r="A802" s="20">
        <v>800</v>
      </c>
      <c r="C802" s="83">
        <v>4</v>
      </c>
      <c r="D802" s="85">
        <v>3</v>
      </c>
      <c r="E802" s="38">
        <v>14</v>
      </c>
    </row>
    <row r="803" spans="1:4" ht="15.75">
      <c r="A803" s="20">
        <v>801</v>
      </c>
      <c r="B803" s="38">
        <v>1</v>
      </c>
      <c r="C803" s="83">
        <v>2</v>
      </c>
      <c r="D803" s="85">
        <v>3</v>
      </c>
    </row>
    <row r="804" spans="1:4" ht="15.75">
      <c r="A804" s="20">
        <v>802</v>
      </c>
      <c r="B804" s="38">
        <v>1</v>
      </c>
      <c r="C804" s="83">
        <v>0</v>
      </c>
      <c r="D804" s="85">
        <v>1</v>
      </c>
    </row>
    <row r="805" spans="1:4" ht="15.75">
      <c r="A805" s="20">
        <v>803</v>
      </c>
      <c r="C805" s="83">
        <v>6</v>
      </c>
      <c r="D805" s="85">
        <v>2</v>
      </c>
    </row>
    <row r="806" spans="1:4" ht="15.75">
      <c r="A806" s="20">
        <v>804</v>
      </c>
      <c r="B806" s="38">
        <v>1</v>
      </c>
      <c r="C806" s="83">
        <v>0</v>
      </c>
      <c r="D806" s="85">
        <v>1</v>
      </c>
    </row>
    <row r="807" spans="1:5" ht="15.75">
      <c r="A807" s="20">
        <v>805</v>
      </c>
      <c r="B807" s="38">
        <v>1</v>
      </c>
      <c r="C807" s="83">
        <v>0</v>
      </c>
      <c r="D807" s="85">
        <v>3</v>
      </c>
      <c r="E807" s="38">
        <v>12</v>
      </c>
    </row>
    <row r="808" spans="1:4" ht="15.75">
      <c r="A808" s="20">
        <v>806</v>
      </c>
      <c r="B808" s="38">
        <v>1</v>
      </c>
      <c r="C808" s="83">
        <v>0</v>
      </c>
      <c r="D808" s="85">
        <v>3</v>
      </c>
    </row>
    <row r="809" spans="1:4" ht="15.75">
      <c r="A809" s="20">
        <v>807</v>
      </c>
      <c r="B809" s="38">
        <v>1</v>
      </c>
      <c r="C809" s="83">
        <v>0</v>
      </c>
      <c r="D809" s="85">
        <v>1</v>
      </c>
    </row>
    <row r="810" spans="1:4" ht="15.75">
      <c r="A810" s="20">
        <v>808</v>
      </c>
      <c r="C810" s="83">
        <v>3</v>
      </c>
      <c r="D810" s="85">
        <v>1</v>
      </c>
    </row>
    <row r="811" spans="1:4" ht="15.75">
      <c r="A811" s="20">
        <v>809</v>
      </c>
      <c r="C811" s="83">
        <v>3</v>
      </c>
      <c r="D811" s="85">
        <v>2</v>
      </c>
    </row>
    <row r="812" spans="1:4" ht="15.75">
      <c r="A812" s="20">
        <v>810</v>
      </c>
      <c r="C812" s="83">
        <v>8</v>
      </c>
      <c r="D812" s="85">
        <v>2</v>
      </c>
    </row>
    <row r="813" spans="1:5" ht="15.75">
      <c r="A813" s="20">
        <v>811</v>
      </c>
      <c r="B813" s="38">
        <v>1</v>
      </c>
      <c r="C813" s="83">
        <v>2</v>
      </c>
      <c r="D813" s="85">
        <v>7</v>
      </c>
      <c r="E813" s="38">
        <v>12</v>
      </c>
    </row>
    <row r="814" spans="1:4" ht="15.75">
      <c r="A814" s="20">
        <v>812</v>
      </c>
      <c r="C814" s="83">
        <v>2</v>
      </c>
      <c r="D814" s="85">
        <v>0</v>
      </c>
    </row>
    <row r="815" spans="1:4" ht="15.75">
      <c r="A815" s="20">
        <v>813</v>
      </c>
      <c r="C815" s="83">
        <v>2</v>
      </c>
      <c r="D815" s="85">
        <v>0</v>
      </c>
    </row>
    <row r="816" spans="1:4" ht="15.75">
      <c r="A816" s="20">
        <v>814</v>
      </c>
      <c r="B816" s="38">
        <v>1</v>
      </c>
      <c r="C816" s="83">
        <v>1</v>
      </c>
      <c r="D816" s="85">
        <v>4</v>
      </c>
    </row>
    <row r="817" spans="1:4" ht="15.75">
      <c r="A817" s="20">
        <v>815</v>
      </c>
      <c r="B817" s="38">
        <v>1</v>
      </c>
      <c r="C817" s="83">
        <v>3</v>
      </c>
      <c r="D817" s="85">
        <v>4</v>
      </c>
    </row>
    <row r="818" spans="1:4" ht="15.75">
      <c r="A818" s="20">
        <v>816</v>
      </c>
      <c r="C818" s="83">
        <v>2</v>
      </c>
      <c r="D818" s="85">
        <v>0</v>
      </c>
    </row>
    <row r="819" spans="1:4" ht="15.75">
      <c r="A819" s="20">
        <v>817</v>
      </c>
      <c r="B819" s="38">
        <v>1</v>
      </c>
      <c r="C819" s="83">
        <v>1</v>
      </c>
      <c r="D819" s="85">
        <v>2</v>
      </c>
    </row>
    <row r="820" spans="1:4" ht="15.75">
      <c r="A820" s="20">
        <v>818</v>
      </c>
      <c r="C820" s="83">
        <v>7</v>
      </c>
      <c r="D820" s="85">
        <v>0</v>
      </c>
    </row>
    <row r="821" spans="1:4" ht="15.75">
      <c r="A821" s="20">
        <v>819</v>
      </c>
      <c r="B821" s="38">
        <v>1</v>
      </c>
      <c r="C821" s="83">
        <v>1</v>
      </c>
      <c r="D821" s="85">
        <v>2</v>
      </c>
    </row>
    <row r="822" spans="1:4" ht="15.75">
      <c r="A822" s="20">
        <v>820</v>
      </c>
      <c r="B822" s="38">
        <v>1</v>
      </c>
      <c r="C822" s="83">
        <v>0</v>
      </c>
      <c r="D822" s="85">
        <v>5</v>
      </c>
    </row>
    <row r="823" spans="1:4" ht="15.75">
      <c r="A823" s="20">
        <v>821</v>
      </c>
      <c r="C823" s="83">
        <v>5</v>
      </c>
      <c r="D823" s="85">
        <v>2</v>
      </c>
    </row>
    <row r="824" spans="1:4" ht="15.75">
      <c r="A824" s="20">
        <v>822</v>
      </c>
      <c r="B824" s="38">
        <v>1</v>
      </c>
      <c r="C824" s="83">
        <v>5</v>
      </c>
      <c r="D824" s="85">
        <v>7</v>
      </c>
    </row>
    <row r="825" spans="1:4" ht="15.75">
      <c r="A825" s="20">
        <v>823</v>
      </c>
      <c r="B825" s="38">
        <v>1</v>
      </c>
      <c r="C825" s="83">
        <v>0</v>
      </c>
      <c r="D825" s="85">
        <v>1</v>
      </c>
    </row>
    <row r="826" spans="1:4" ht="15.75">
      <c r="A826" s="20">
        <v>824</v>
      </c>
      <c r="B826" s="38">
        <v>1</v>
      </c>
      <c r="C826" s="83">
        <v>4</v>
      </c>
      <c r="D826" s="85">
        <v>5</v>
      </c>
    </row>
    <row r="827" spans="1:5" ht="15.75">
      <c r="A827" s="20">
        <v>825</v>
      </c>
      <c r="B827" s="38">
        <v>1</v>
      </c>
      <c r="C827" s="83">
        <v>1</v>
      </c>
      <c r="D827" s="85">
        <v>2</v>
      </c>
      <c r="E827" s="38">
        <v>12</v>
      </c>
    </row>
    <row r="828" spans="1:4" ht="15.75">
      <c r="A828" s="20">
        <v>826</v>
      </c>
      <c r="B828" s="38">
        <v>1</v>
      </c>
      <c r="C828" s="83">
        <v>2</v>
      </c>
      <c r="D828" s="85">
        <v>8</v>
      </c>
    </row>
    <row r="829" spans="1:4" ht="15.75">
      <c r="A829" s="20">
        <v>827</v>
      </c>
      <c r="C829" s="83">
        <v>2</v>
      </c>
      <c r="D829" s="85">
        <v>0</v>
      </c>
    </row>
    <row r="830" spans="1:5" ht="15.75">
      <c r="A830" s="20">
        <v>828</v>
      </c>
      <c r="B830" s="38">
        <v>1</v>
      </c>
      <c r="C830" s="83">
        <v>1</v>
      </c>
      <c r="D830" s="85">
        <v>2</v>
      </c>
      <c r="E830" s="38">
        <v>21</v>
      </c>
    </row>
    <row r="831" spans="1:5" ht="15.75">
      <c r="A831" s="20">
        <v>829</v>
      </c>
      <c r="B831" s="38">
        <v>1</v>
      </c>
      <c r="C831" s="83">
        <v>0</v>
      </c>
      <c r="D831" s="85">
        <v>2</v>
      </c>
      <c r="E831" s="38">
        <v>10</v>
      </c>
    </row>
    <row r="832" spans="1:4" ht="15.75">
      <c r="A832" s="20">
        <v>830</v>
      </c>
      <c r="C832" s="83">
        <v>3</v>
      </c>
      <c r="D832" s="85">
        <v>0</v>
      </c>
    </row>
    <row r="833" spans="1:5" ht="15.75">
      <c r="A833" s="20">
        <v>831</v>
      </c>
      <c r="C833" s="83">
        <v>4</v>
      </c>
      <c r="D833" s="85">
        <v>3</v>
      </c>
      <c r="E833" s="38">
        <v>11</v>
      </c>
    </row>
    <row r="834" spans="1:4" ht="15.75">
      <c r="A834" s="20">
        <v>832</v>
      </c>
      <c r="B834" s="38">
        <v>1</v>
      </c>
      <c r="C834" s="83">
        <v>1</v>
      </c>
      <c r="D834" s="85">
        <v>4</v>
      </c>
    </row>
    <row r="835" spans="1:4" ht="15.75">
      <c r="A835" s="20">
        <v>833</v>
      </c>
      <c r="B835" s="38">
        <v>1</v>
      </c>
      <c r="C835" s="83">
        <v>0</v>
      </c>
      <c r="D835" s="85">
        <v>3</v>
      </c>
    </row>
    <row r="836" spans="1:5" ht="15.75">
      <c r="A836" s="20">
        <v>834</v>
      </c>
      <c r="C836" s="83">
        <v>6</v>
      </c>
      <c r="D836" s="85">
        <v>4</v>
      </c>
      <c r="E836" s="38">
        <v>11</v>
      </c>
    </row>
    <row r="837" spans="1:4" ht="15.75">
      <c r="A837" s="20">
        <v>835</v>
      </c>
      <c r="B837" s="38">
        <v>1</v>
      </c>
      <c r="C837" s="83">
        <v>1</v>
      </c>
      <c r="D837" s="85">
        <v>2</v>
      </c>
    </row>
    <row r="838" spans="1:4" ht="15.75">
      <c r="A838" s="20">
        <v>836</v>
      </c>
      <c r="B838" s="38">
        <v>1</v>
      </c>
      <c r="C838" s="83">
        <v>1</v>
      </c>
      <c r="D838" s="85">
        <v>4</v>
      </c>
    </row>
    <row r="839" spans="1:5" ht="15.75">
      <c r="A839" s="20">
        <v>837</v>
      </c>
      <c r="B839" s="38">
        <v>1</v>
      </c>
      <c r="C839" s="83">
        <v>2</v>
      </c>
      <c r="D839" s="85">
        <v>5</v>
      </c>
      <c r="E839" s="38">
        <v>17</v>
      </c>
    </row>
    <row r="840" spans="1:4" ht="15.75">
      <c r="A840" s="20">
        <v>838</v>
      </c>
      <c r="C840" s="83">
        <v>2</v>
      </c>
      <c r="D840" s="85">
        <v>1</v>
      </c>
    </row>
    <row r="841" spans="1:4" ht="15.75">
      <c r="A841" s="20">
        <v>839</v>
      </c>
      <c r="C841" s="83">
        <v>5</v>
      </c>
      <c r="D841" s="85">
        <v>2</v>
      </c>
    </row>
    <row r="842" spans="1:4" ht="15.75">
      <c r="A842" s="20">
        <v>840</v>
      </c>
      <c r="B842" s="38">
        <v>1</v>
      </c>
      <c r="C842" s="83">
        <v>0</v>
      </c>
      <c r="D842" s="85">
        <v>3</v>
      </c>
    </row>
    <row r="843" spans="1:4" ht="15.75">
      <c r="A843" s="20">
        <v>841</v>
      </c>
      <c r="B843" s="38">
        <v>1</v>
      </c>
      <c r="C843" s="83">
        <v>0</v>
      </c>
      <c r="D843" s="85">
        <v>3</v>
      </c>
    </row>
    <row r="844" spans="1:4" ht="15.75">
      <c r="A844" s="20">
        <v>842</v>
      </c>
      <c r="B844" s="38">
        <v>1</v>
      </c>
      <c r="C844" s="83">
        <v>2</v>
      </c>
      <c r="D844" s="85">
        <v>4</v>
      </c>
    </row>
    <row r="845" spans="1:4" ht="15.75">
      <c r="A845" s="20">
        <v>843</v>
      </c>
      <c r="C845" s="83">
        <v>3</v>
      </c>
      <c r="D845" s="85">
        <v>1</v>
      </c>
    </row>
    <row r="846" spans="1:4" ht="15.75">
      <c r="A846" s="20">
        <v>844</v>
      </c>
      <c r="B846" s="38">
        <v>1</v>
      </c>
      <c r="C846" s="83">
        <v>0</v>
      </c>
      <c r="D846" s="85">
        <v>3</v>
      </c>
    </row>
    <row r="847" spans="1:4" ht="15.75">
      <c r="A847" s="20">
        <v>845</v>
      </c>
      <c r="C847" s="83">
        <v>3</v>
      </c>
      <c r="D847" s="85">
        <v>0</v>
      </c>
    </row>
    <row r="848" spans="1:4" ht="15.75">
      <c r="A848" s="20">
        <v>846</v>
      </c>
      <c r="B848" s="38">
        <v>1</v>
      </c>
      <c r="C848" s="83">
        <v>1</v>
      </c>
      <c r="D848" s="85">
        <v>2</v>
      </c>
    </row>
    <row r="849" spans="1:4" ht="15.75">
      <c r="A849" s="20">
        <v>847</v>
      </c>
      <c r="C849" s="83">
        <v>5</v>
      </c>
      <c r="D849" s="85">
        <v>0</v>
      </c>
    </row>
    <row r="850" spans="1:4" ht="15.75">
      <c r="A850" s="20">
        <v>848</v>
      </c>
      <c r="B850" s="38">
        <v>1</v>
      </c>
      <c r="C850" s="83">
        <v>3</v>
      </c>
      <c r="D850" s="85">
        <v>4</v>
      </c>
    </row>
    <row r="851" spans="1:4" ht="15.75">
      <c r="A851" s="20">
        <v>849</v>
      </c>
      <c r="B851" s="38">
        <v>1</v>
      </c>
      <c r="C851" s="83">
        <v>2</v>
      </c>
      <c r="D851" s="85">
        <v>8</v>
      </c>
    </row>
    <row r="852" spans="1:4" ht="15.75">
      <c r="A852" s="20">
        <v>850</v>
      </c>
      <c r="C852" s="83">
        <v>5</v>
      </c>
      <c r="D852" s="85">
        <v>4</v>
      </c>
    </row>
    <row r="853" spans="1:4" ht="15.75">
      <c r="A853" s="20">
        <v>851</v>
      </c>
      <c r="B853" s="38">
        <v>1</v>
      </c>
      <c r="C853" s="83">
        <v>2</v>
      </c>
      <c r="D853" s="85">
        <v>4</v>
      </c>
    </row>
    <row r="854" spans="1:4" ht="15.75">
      <c r="A854" s="20">
        <v>852</v>
      </c>
      <c r="B854" s="38">
        <v>1</v>
      </c>
      <c r="C854" s="83">
        <v>1</v>
      </c>
      <c r="D854" s="85">
        <v>2</v>
      </c>
    </row>
    <row r="855" spans="1:4" ht="15.75">
      <c r="A855" s="20">
        <v>853</v>
      </c>
      <c r="C855" s="83">
        <v>8</v>
      </c>
      <c r="D855" s="85">
        <v>2</v>
      </c>
    </row>
    <row r="856" spans="1:5" ht="15.75">
      <c r="A856" s="20">
        <v>854</v>
      </c>
      <c r="B856" s="38">
        <v>1</v>
      </c>
      <c r="C856" s="83">
        <v>2</v>
      </c>
      <c r="D856" s="85">
        <v>3</v>
      </c>
      <c r="E856" s="38">
        <v>10</v>
      </c>
    </row>
    <row r="857" spans="1:5" ht="15.75">
      <c r="A857" s="20">
        <v>855</v>
      </c>
      <c r="C857" s="83">
        <v>2</v>
      </c>
      <c r="D857" s="85">
        <v>0</v>
      </c>
      <c r="E857" s="38">
        <v>11</v>
      </c>
    </row>
    <row r="858" spans="1:4" ht="15.75">
      <c r="A858" s="20">
        <v>856</v>
      </c>
      <c r="B858" s="38">
        <v>1</v>
      </c>
      <c r="C858" s="83">
        <v>0</v>
      </c>
      <c r="D858" s="85">
        <v>1</v>
      </c>
    </row>
    <row r="859" spans="1:4" ht="15.75">
      <c r="A859" s="20">
        <v>857</v>
      </c>
      <c r="B859" s="38">
        <v>1</v>
      </c>
      <c r="C859" s="83">
        <v>1</v>
      </c>
      <c r="D859" s="85">
        <v>2</v>
      </c>
    </row>
    <row r="860" spans="1:4" ht="15.75">
      <c r="A860" s="20">
        <v>858</v>
      </c>
      <c r="C860" s="83">
        <v>5</v>
      </c>
      <c r="D860" s="85">
        <v>2</v>
      </c>
    </row>
    <row r="861" spans="1:5" ht="15.75">
      <c r="A861" s="20">
        <v>859</v>
      </c>
      <c r="B861" s="38">
        <v>1</v>
      </c>
      <c r="C861" s="83">
        <v>5</v>
      </c>
      <c r="D861" s="85">
        <v>6</v>
      </c>
      <c r="E861" s="38">
        <v>10</v>
      </c>
    </row>
    <row r="862" spans="1:4" ht="15.75">
      <c r="A862" s="20">
        <v>860</v>
      </c>
      <c r="C862" s="83">
        <v>10</v>
      </c>
      <c r="D862" s="85">
        <v>1</v>
      </c>
    </row>
    <row r="863" spans="1:5" ht="15.75">
      <c r="A863" s="20">
        <v>861</v>
      </c>
      <c r="B863" s="38">
        <v>1</v>
      </c>
      <c r="C863" s="83">
        <v>5</v>
      </c>
      <c r="D863" s="85">
        <v>6</v>
      </c>
      <c r="E863" s="38">
        <v>12</v>
      </c>
    </row>
    <row r="864" spans="1:4" ht="15.75">
      <c r="A864" s="20">
        <v>862</v>
      </c>
      <c r="B864" s="38">
        <v>1</v>
      </c>
      <c r="C864" s="83">
        <v>2</v>
      </c>
      <c r="D864" s="85">
        <v>4</v>
      </c>
    </row>
    <row r="865" spans="1:4" ht="15.75">
      <c r="A865" s="20">
        <v>863</v>
      </c>
      <c r="C865" s="83">
        <v>6</v>
      </c>
      <c r="D865" s="85">
        <v>2</v>
      </c>
    </row>
    <row r="866" spans="1:5" ht="15.75">
      <c r="A866" s="20">
        <v>864</v>
      </c>
      <c r="B866" s="38">
        <v>1</v>
      </c>
      <c r="C866" s="83">
        <v>5</v>
      </c>
      <c r="D866" s="85">
        <v>7</v>
      </c>
      <c r="E866" s="38">
        <v>11</v>
      </c>
    </row>
    <row r="867" spans="1:4" ht="15.75">
      <c r="A867" s="20">
        <v>865</v>
      </c>
      <c r="C867" s="83">
        <v>4</v>
      </c>
      <c r="D867" s="85">
        <v>3</v>
      </c>
    </row>
    <row r="868" spans="1:4" ht="15.75">
      <c r="A868" s="20">
        <v>866</v>
      </c>
      <c r="B868" s="38">
        <v>1</v>
      </c>
      <c r="C868" s="83">
        <v>4</v>
      </c>
      <c r="D868" s="85">
        <v>7</v>
      </c>
    </row>
    <row r="869" spans="1:5" ht="15.75">
      <c r="A869" s="20">
        <v>867</v>
      </c>
      <c r="B869" s="38">
        <v>1</v>
      </c>
      <c r="C869" s="83">
        <v>3</v>
      </c>
      <c r="D869" s="85">
        <v>5</v>
      </c>
      <c r="E869" s="38">
        <v>10</v>
      </c>
    </row>
    <row r="870" spans="1:4" ht="15.75">
      <c r="A870" s="20">
        <v>868</v>
      </c>
      <c r="C870" s="83">
        <v>6</v>
      </c>
      <c r="D870" s="85">
        <v>3</v>
      </c>
    </row>
    <row r="871" spans="1:4" ht="15.75">
      <c r="A871" s="20">
        <v>869</v>
      </c>
      <c r="B871" s="38">
        <v>1</v>
      </c>
      <c r="C871" s="83">
        <v>3</v>
      </c>
      <c r="D871" s="85">
        <v>4</v>
      </c>
    </row>
    <row r="872" spans="1:4" ht="15.75">
      <c r="A872" s="20">
        <v>870</v>
      </c>
      <c r="C872" s="83">
        <v>2</v>
      </c>
      <c r="D872" s="85">
        <v>0</v>
      </c>
    </row>
    <row r="873" spans="1:4" ht="15.75">
      <c r="A873" s="20">
        <v>871</v>
      </c>
      <c r="C873" s="83">
        <v>2</v>
      </c>
      <c r="D873" s="85">
        <v>0</v>
      </c>
    </row>
    <row r="874" spans="1:5" ht="15.75">
      <c r="A874" s="20">
        <v>872</v>
      </c>
      <c r="B874" s="38">
        <v>1</v>
      </c>
      <c r="C874" s="83">
        <v>2</v>
      </c>
      <c r="D874" s="85">
        <v>4</v>
      </c>
      <c r="E874" s="38">
        <v>11</v>
      </c>
    </row>
    <row r="875" spans="1:5" ht="15.75">
      <c r="A875" s="20">
        <v>873</v>
      </c>
      <c r="C875" s="83">
        <v>4</v>
      </c>
      <c r="D875" s="85">
        <v>1</v>
      </c>
      <c r="E875" s="38">
        <v>11</v>
      </c>
    </row>
    <row r="876" spans="1:4" ht="15.75">
      <c r="A876" s="20">
        <v>874</v>
      </c>
      <c r="C876" s="83">
        <v>3</v>
      </c>
      <c r="D876" s="85">
        <v>1</v>
      </c>
    </row>
    <row r="877" spans="1:4" ht="15.75">
      <c r="A877" s="20">
        <v>875</v>
      </c>
      <c r="B877" s="38">
        <v>1</v>
      </c>
      <c r="C877" s="83">
        <v>4</v>
      </c>
      <c r="D877" s="85">
        <v>5</v>
      </c>
    </row>
    <row r="878" spans="1:4" ht="15.75">
      <c r="A878" s="20">
        <v>876</v>
      </c>
      <c r="C878" s="83">
        <v>4</v>
      </c>
      <c r="D878" s="85">
        <v>3</v>
      </c>
    </row>
    <row r="879" spans="1:4" ht="15.75">
      <c r="A879" s="20">
        <v>877</v>
      </c>
      <c r="B879" s="38">
        <v>1</v>
      </c>
      <c r="C879" s="83">
        <v>3</v>
      </c>
      <c r="D879" s="85">
        <v>5</v>
      </c>
    </row>
    <row r="880" spans="1:4" ht="15.75">
      <c r="A880" s="20">
        <v>878</v>
      </c>
      <c r="B880" s="38">
        <v>1</v>
      </c>
      <c r="C880" s="83">
        <v>2</v>
      </c>
      <c r="D880" s="85">
        <v>8</v>
      </c>
    </row>
    <row r="881" spans="1:4" ht="15.75">
      <c r="A881" s="20">
        <v>879</v>
      </c>
      <c r="B881" s="38">
        <v>1</v>
      </c>
      <c r="C881" s="83">
        <v>1</v>
      </c>
      <c r="D881" s="85">
        <v>9</v>
      </c>
    </row>
    <row r="882" spans="1:5" ht="15.75">
      <c r="A882" s="20">
        <v>880</v>
      </c>
      <c r="C882" s="83">
        <v>4</v>
      </c>
      <c r="D882" s="85">
        <v>3</v>
      </c>
      <c r="E882" s="38">
        <v>14</v>
      </c>
    </row>
    <row r="883" spans="1:4" ht="15.75">
      <c r="A883" s="20">
        <v>881</v>
      </c>
      <c r="C883" s="83">
        <v>2</v>
      </c>
      <c r="D883" s="85">
        <v>0</v>
      </c>
    </row>
    <row r="884" spans="1:4" ht="15.75">
      <c r="A884" s="20">
        <v>882</v>
      </c>
      <c r="B884" s="38">
        <v>1</v>
      </c>
      <c r="C884" s="83">
        <v>0</v>
      </c>
      <c r="D884" s="85">
        <v>2</v>
      </c>
    </row>
    <row r="885" spans="1:4" ht="15.75">
      <c r="A885" s="20">
        <v>883</v>
      </c>
      <c r="C885" s="83">
        <v>3</v>
      </c>
      <c r="D885" s="85">
        <v>1</v>
      </c>
    </row>
    <row r="886" spans="1:4" ht="15.75">
      <c r="A886" s="20">
        <v>884</v>
      </c>
      <c r="B886" s="38">
        <v>1</v>
      </c>
      <c r="C886" s="83">
        <v>0</v>
      </c>
      <c r="D886" s="85">
        <v>5</v>
      </c>
    </row>
    <row r="887" spans="1:4" ht="15.75">
      <c r="A887" s="20">
        <v>885</v>
      </c>
      <c r="C887" s="83">
        <v>2</v>
      </c>
      <c r="D887" s="85">
        <v>0</v>
      </c>
    </row>
    <row r="888" spans="1:4" ht="15.75">
      <c r="A888" s="20">
        <v>886</v>
      </c>
      <c r="B888" s="38">
        <v>1</v>
      </c>
      <c r="C888" s="83">
        <v>2</v>
      </c>
      <c r="D888" s="85">
        <v>3</v>
      </c>
    </row>
    <row r="889" spans="1:4" ht="15.75">
      <c r="A889" s="20">
        <v>887</v>
      </c>
      <c r="B889" s="38">
        <v>1</v>
      </c>
      <c r="C889" s="83">
        <v>1</v>
      </c>
      <c r="D889" s="85">
        <v>4</v>
      </c>
    </row>
    <row r="890" spans="1:4" ht="15.75">
      <c r="A890" s="20">
        <v>888</v>
      </c>
      <c r="C890" s="83">
        <v>6</v>
      </c>
      <c r="D890" s="85">
        <v>4</v>
      </c>
    </row>
    <row r="891" spans="1:4" ht="15.75">
      <c r="A891" s="20">
        <v>889</v>
      </c>
      <c r="C891" s="83">
        <v>2</v>
      </c>
      <c r="D891" s="85">
        <v>0</v>
      </c>
    </row>
    <row r="892" spans="1:4" ht="15.75">
      <c r="A892" s="20">
        <v>890</v>
      </c>
      <c r="B892" s="38">
        <v>1</v>
      </c>
      <c r="C892" s="83">
        <v>4</v>
      </c>
      <c r="D892" s="85">
        <v>5</v>
      </c>
    </row>
    <row r="893" spans="1:4" ht="15.75">
      <c r="A893" s="20">
        <v>891</v>
      </c>
      <c r="B893" s="38">
        <v>1</v>
      </c>
      <c r="C893" s="83">
        <v>0</v>
      </c>
      <c r="D893" s="85">
        <v>2</v>
      </c>
    </row>
    <row r="894" spans="1:4" ht="15.75">
      <c r="A894" s="20">
        <v>892</v>
      </c>
      <c r="B894" s="38">
        <v>1</v>
      </c>
      <c r="C894" s="83">
        <v>4</v>
      </c>
      <c r="D894" s="85">
        <v>7</v>
      </c>
    </row>
    <row r="895" spans="1:4" ht="15.75">
      <c r="A895" s="20">
        <v>893</v>
      </c>
      <c r="C895" s="83">
        <v>6</v>
      </c>
      <c r="D895" s="85">
        <v>2</v>
      </c>
    </row>
    <row r="896" spans="1:5" ht="15.75">
      <c r="A896" s="20">
        <v>894</v>
      </c>
      <c r="B896" s="38">
        <v>1</v>
      </c>
      <c r="C896" s="83">
        <v>3</v>
      </c>
      <c r="D896" s="85">
        <v>5</v>
      </c>
      <c r="E896" s="38">
        <v>12</v>
      </c>
    </row>
    <row r="897" spans="1:4" ht="15.75">
      <c r="A897" s="20">
        <v>895</v>
      </c>
      <c r="B897" s="38">
        <v>1</v>
      </c>
      <c r="C897" s="83">
        <v>2</v>
      </c>
      <c r="D897" s="85">
        <v>3</v>
      </c>
    </row>
    <row r="898" spans="1:4" ht="15.75">
      <c r="A898" s="20">
        <v>896</v>
      </c>
      <c r="C898" s="83">
        <v>4</v>
      </c>
      <c r="D898" s="85">
        <v>3</v>
      </c>
    </row>
    <row r="899" spans="1:5" ht="15.75">
      <c r="A899" s="20">
        <v>897</v>
      </c>
      <c r="B899" s="38">
        <v>1</v>
      </c>
      <c r="C899" s="83">
        <v>3</v>
      </c>
      <c r="D899" s="85">
        <v>4</v>
      </c>
      <c r="E899" s="38">
        <v>17</v>
      </c>
    </row>
    <row r="900" spans="1:4" ht="15.75">
      <c r="A900" s="20">
        <v>898</v>
      </c>
      <c r="C900" s="83">
        <v>2</v>
      </c>
      <c r="D900" s="85">
        <v>1</v>
      </c>
    </row>
    <row r="901" spans="1:4" ht="15.75">
      <c r="A901" s="20">
        <v>899</v>
      </c>
      <c r="C901" s="83">
        <v>1</v>
      </c>
      <c r="D901" s="85">
        <v>0</v>
      </c>
    </row>
    <row r="902" spans="1:4" ht="15.75">
      <c r="A902" s="20">
        <v>900</v>
      </c>
      <c r="C902" s="83">
        <v>4</v>
      </c>
      <c r="D902" s="85">
        <v>3</v>
      </c>
    </row>
    <row r="903" spans="1:4" ht="15.75">
      <c r="A903" s="20">
        <v>901</v>
      </c>
      <c r="B903" s="38">
        <v>1</v>
      </c>
      <c r="C903" s="83">
        <v>1</v>
      </c>
      <c r="D903" s="85">
        <v>4</v>
      </c>
    </row>
    <row r="904" spans="1:4" ht="15.75">
      <c r="A904" s="20">
        <v>902</v>
      </c>
      <c r="B904" s="38">
        <v>1</v>
      </c>
      <c r="C904" s="83">
        <v>2</v>
      </c>
      <c r="D904" s="85">
        <v>3</v>
      </c>
    </row>
    <row r="905" spans="1:4" ht="15.75">
      <c r="A905" s="20">
        <v>903</v>
      </c>
      <c r="C905" s="83">
        <v>1</v>
      </c>
      <c r="D905" s="85">
        <v>0</v>
      </c>
    </row>
    <row r="906" spans="1:4" ht="15.75">
      <c r="A906" s="20">
        <v>904</v>
      </c>
      <c r="C906" s="83">
        <v>2</v>
      </c>
      <c r="D906" s="85">
        <v>1</v>
      </c>
    </row>
    <row r="907" spans="1:4" ht="15.75">
      <c r="A907" s="20">
        <v>905</v>
      </c>
      <c r="B907" s="38">
        <v>1</v>
      </c>
      <c r="C907" s="83">
        <v>5</v>
      </c>
      <c r="D907" s="85">
        <v>9</v>
      </c>
    </row>
    <row r="908" spans="1:4" ht="15.75">
      <c r="A908" s="20">
        <v>906</v>
      </c>
      <c r="B908" s="38">
        <v>1</v>
      </c>
      <c r="C908" s="83">
        <v>0</v>
      </c>
      <c r="D908" s="85">
        <v>1</v>
      </c>
    </row>
    <row r="909" spans="1:4" ht="15.75">
      <c r="A909" s="20">
        <v>907</v>
      </c>
      <c r="B909" s="38">
        <v>1</v>
      </c>
      <c r="C909" s="83">
        <v>1</v>
      </c>
      <c r="D909" s="85">
        <v>4</v>
      </c>
    </row>
    <row r="910" spans="1:4" ht="15.75">
      <c r="A910" s="20">
        <v>908</v>
      </c>
      <c r="B910" s="38">
        <v>1</v>
      </c>
      <c r="C910" s="83">
        <v>0</v>
      </c>
      <c r="D910" s="85">
        <v>5</v>
      </c>
    </row>
    <row r="911" spans="1:4" ht="15.75">
      <c r="A911" s="20">
        <v>909</v>
      </c>
      <c r="C911" s="83">
        <v>5</v>
      </c>
      <c r="D911" s="85">
        <v>1</v>
      </c>
    </row>
    <row r="912" spans="1:4" ht="15.75">
      <c r="A912" s="20">
        <v>910</v>
      </c>
      <c r="B912" s="38">
        <v>1</v>
      </c>
      <c r="C912" s="83">
        <v>2</v>
      </c>
      <c r="D912" s="85">
        <v>5</v>
      </c>
    </row>
    <row r="913" spans="1:4" ht="15.75">
      <c r="A913" s="20">
        <v>911</v>
      </c>
      <c r="C913" s="83">
        <v>5</v>
      </c>
      <c r="D913" s="85">
        <v>1</v>
      </c>
    </row>
    <row r="914" spans="1:4" ht="15.75">
      <c r="A914" s="20">
        <v>912</v>
      </c>
      <c r="C914" s="83">
        <v>5</v>
      </c>
      <c r="D914" s="85">
        <v>0</v>
      </c>
    </row>
    <row r="915" spans="1:4" ht="15.75">
      <c r="A915" s="20">
        <v>913</v>
      </c>
      <c r="C915" s="83">
        <v>4</v>
      </c>
      <c r="D915" s="85">
        <v>2</v>
      </c>
    </row>
    <row r="916" spans="1:4" ht="15.75">
      <c r="A916" s="20">
        <v>914</v>
      </c>
      <c r="B916" s="38">
        <v>1</v>
      </c>
      <c r="C916" s="83">
        <v>0</v>
      </c>
      <c r="D916" s="85">
        <v>4</v>
      </c>
    </row>
    <row r="917" spans="1:4" ht="15.75">
      <c r="A917" s="20">
        <v>915</v>
      </c>
      <c r="C917" s="83">
        <v>4</v>
      </c>
      <c r="D917" s="85">
        <v>1</v>
      </c>
    </row>
    <row r="918" spans="1:4" ht="15.75">
      <c r="A918" s="20">
        <v>916</v>
      </c>
      <c r="B918" s="38">
        <v>1</v>
      </c>
      <c r="C918" s="83">
        <v>0</v>
      </c>
      <c r="D918" s="85">
        <v>2</v>
      </c>
    </row>
    <row r="919" spans="1:4" ht="15.75">
      <c r="A919" s="20">
        <v>917</v>
      </c>
      <c r="C919" s="83">
        <v>6</v>
      </c>
      <c r="D919" s="85">
        <v>3</v>
      </c>
    </row>
    <row r="920" spans="1:4" ht="15.75">
      <c r="A920" s="20">
        <v>918</v>
      </c>
      <c r="C920" s="83">
        <v>4</v>
      </c>
      <c r="D920" s="85">
        <v>1</v>
      </c>
    </row>
    <row r="921" spans="1:5" ht="15.75">
      <c r="A921" s="20">
        <v>919</v>
      </c>
      <c r="C921" s="83">
        <v>7</v>
      </c>
      <c r="D921" s="85">
        <v>6</v>
      </c>
      <c r="E921" s="38">
        <v>11</v>
      </c>
    </row>
    <row r="922" spans="1:4" ht="15.75">
      <c r="A922" s="20">
        <v>920</v>
      </c>
      <c r="B922" s="38">
        <v>1</v>
      </c>
      <c r="C922" s="83">
        <v>2</v>
      </c>
      <c r="D922" s="85">
        <v>5</v>
      </c>
    </row>
    <row r="923" spans="1:4" ht="15.75">
      <c r="A923" s="20">
        <v>921</v>
      </c>
      <c r="C923" s="83">
        <v>8</v>
      </c>
      <c r="D923" s="85">
        <v>6</v>
      </c>
    </row>
    <row r="924" spans="1:4" ht="15.75">
      <c r="A924" s="20">
        <v>922</v>
      </c>
      <c r="C924" s="83">
        <v>1</v>
      </c>
      <c r="D924" s="85">
        <v>0</v>
      </c>
    </row>
    <row r="925" spans="1:4" ht="15.75">
      <c r="A925" s="20">
        <v>923</v>
      </c>
      <c r="B925" s="38">
        <v>1</v>
      </c>
      <c r="C925" s="83">
        <v>3</v>
      </c>
      <c r="D925" s="85">
        <v>5</v>
      </c>
    </row>
    <row r="926" spans="1:4" ht="15.75">
      <c r="A926" s="20">
        <v>924</v>
      </c>
      <c r="B926" s="38">
        <v>1</v>
      </c>
      <c r="C926" s="83">
        <v>1</v>
      </c>
      <c r="D926" s="85">
        <v>3</v>
      </c>
    </row>
    <row r="927" spans="1:4" ht="15.75">
      <c r="A927" s="20">
        <v>925</v>
      </c>
      <c r="B927" s="38">
        <v>1</v>
      </c>
      <c r="C927" s="83">
        <v>5</v>
      </c>
      <c r="D927" s="85">
        <v>8</v>
      </c>
    </row>
    <row r="928" spans="1:4" ht="15.75">
      <c r="A928" s="20">
        <v>926</v>
      </c>
      <c r="C928" s="83">
        <v>17</v>
      </c>
      <c r="D928" s="85">
        <v>4</v>
      </c>
    </row>
    <row r="929" spans="1:4" ht="15.75">
      <c r="A929" s="20">
        <v>927</v>
      </c>
      <c r="C929" s="83">
        <v>4</v>
      </c>
      <c r="D929" s="85">
        <v>2</v>
      </c>
    </row>
    <row r="930" spans="1:4" ht="15.75">
      <c r="A930" s="20">
        <v>928</v>
      </c>
      <c r="C930" s="83">
        <v>4</v>
      </c>
      <c r="D930" s="85">
        <v>2</v>
      </c>
    </row>
    <row r="931" spans="1:4" ht="15.75">
      <c r="A931" s="20">
        <v>929</v>
      </c>
      <c r="B931" s="38">
        <v>1</v>
      </c>
      <c r="C931" s="83">
        <v>3</v>
      </c>
      <c r="D931" s="85">
        <v>4</v>
      </c>
    </row>
    <row r="932" spans="1:4" ht="15.75">
      <c r="A932" s="20">
        <v>930</v>
      </c>
      <c r="B932" s="38">
        <v>1</v>
      </c>
      <c r="C932" s="83">
        <v>1</v>
      </c>
      <c r="D932" s="85">
        <v>2</v>
      </c>
    </row>
    <row r="933" spans="1:4" ht="15.75">
      <c r="A933" s="20">
        <v>931</v>
      </c>
      <c r="C933" s="83">
        <v>1</v>
      </c>
      <c r="D933" s="85">
        <v>0</v>
      </c>
    </row>
    <row r="934" spans="1:4" ht="15.75">
      <c r="A934" s="20">
        <v>932</v>
      </c>
      <c r="C934" s="83">
        <v>3</v>
      </c>
      <c r="D934" s="85">
        <v>2</v>
      </c>
    </row>
    <row r="935" spans="1:4" ht="15.75">
      <c r="A935" s="20">
        <v>933</v>
      </c>
      <c r="C935" s="83">
        <v>4</v>
      </c>
      <c r="D935" s="85">
        <v>1</v>
      </c>
    </row>
    <row r="936" spans="1:4" ht="15.75">
      <c r="A936" s="20">
        <v>934</v>
      </c>
      <c r="B936" s="38">
        <v>1</v>
      </c>
      <c r="C936" s="83">
        <v>3</v>
      </c>
      <c r="D936" s="85">
        <v>14</v>
      </c>
    </row>
    <row r="937" spans="1:4" ht="15.75">
      <c r="A937" s="20">
        <v>935</v>
      </c>
      <c r="C937" s="83">
        <v>5</v>
      </c>
      <c r="D937" s="85">
        <v>2</v>
      </c>
    </row>
    <row r="938" spans="1:5" ht="15.75">
      <c r="A938" s="20">
        <v>936</v>
      </c>
      <c r="B938" s="38">
        <v>1</v>
      </c>
      <c r="C938" s="83">
        <v>0</v>
      </c>
      <c r="D938" s="85">
        <v>1</v>
      </c>
      <c r="E938" s="38">
        <v>14</v>
      </c>
    </row>
    <row r="939" spans="1:4" ht="15.75">
      <c r="A939" s="20">
        <v>937</v>
      </c>
      <c r="C939" s="83">
        <v>4</v>
      </c>
      <c r="D939" s="85">
        <v>3</v>
      </c>
    </row>
    <row r="940" spans="1:4" ht="15.75">
      <c r="A940" s="20">
        <v>938</v>
      </c>
      <c r="C940" s="83">
        <v>4</v>
      </c>
      <c r="D940" s="85">
        <v>1</v>
      </c>
    </row>
    <row r="941" spans="1:4" ht="15.75">
      <c r="A941" s="20">
        <v>939</v>
      </c>
      <c r="B941" s="38">
        <v>1</v>
      </c>
      <c r="C941" s="83">
        <v>3</v>
      </c>
      <c r="D941" s="85">
        <v>6</v>
      </c>
    </row>
    <row r="942" spans="1:4" ht="15.75">
      <c r="A942" s="20">
        <v>940</v>
      </c>
      <c r="C942" s="83">
        <v>2</v>
      </c>
      <c r="D942" s="85">
        <v>1</v>
      </c>
    </row>
    <row r="943" spans="1:4" ht="15.75">
      <c r="A943" s="20">
        <v>941</v>
      </c>
      <c r="B943" s="38">
        <v>1</v>
      </c>
      <c r="C943" s="83">
        <v>2</v>
      </c>
      <c r="D943" s="85">
        <v>5</v>
      </c>
    </row>
    <row r="944" spans="1:4" ht="15.75">
      <c r="A944" s="20">
        <v>942</v>
      </c>
      <c r="B944" s="38">
        <v>1</v>
      </c>
      <c r="C944" s="83">
        <v>1</v>
      </c>
      <c r="D944" s="85">
        <v>3</v>
      </c>
    </row>
    <row r="945" spans="1:5" ht="15.75">
      <c r="A945" s="20">
        <v>943</v>
      </c>
      <c r="B945" s="38">
        <v>1</v>
      </c>
      <c r="C945" s="83">
        <v>0</v>
      </c>
      <c r="D945" s="85">
        <v>1</v>
      </c>
      <c r="E945" s="38">
        <v>11</v>
      </c>
    </row>
    <row r="946" spans="1:4" ht="15.75">
      <c r="A946" s="20">
        <v>944</v>
      </c>
      <c r="B946" s="38">
        <v>1</v>
      </c>
      <c r="C946" s="83">
        <v>1</v>
      </c>
      <c r="D946" s="85">
        <v>2</v>
      </c>
    </row>
    <row r="947" spans="1:5" ht="15.75">
      <c r="A947" s="20">
        <v>945</v>
      </c>
      <c r="C947" s="83">
        <v>4</v>
      </c>
      <c r="D947" s="85">
        <v>2</v>
      </c>
      <c r="E947" s="38">
        <v>12</v>
      </c>
    </row>
    <row r="948" spans="1:4" ht="15.75">
      <c r="A948" s="20">
        <v>946</v>
      </c>
      <c r="B948" s="38">
        <v>1</v>
      </c>
      <c r="C948" s="83">
        <v>1</v>
      </c>
      <c r="D948" s="85">
        <v>7</v>
      </c>
    </row>
    <row r="949" spans="1:4" ht="15.75">
      <c r="A949" s="20">
        <v>947</v>
      </c>
      <c r="B949" s="38">
        <v>1</v>
      </c>
      <c r="C949" s="83">
        <v>0</v>
      </c>
      <c r="D949" s="85">
        <v>3</v>
      </c>
    </row>
    <row r="950" spans="1:5" ht="15.75">
      <c r="A950" s="20">
        <v>948</v>
      </c>
      <c r="B950" s="38">
        <v>1</v>
      </c>
      <c r="C950" s="83">
        <v>1</v>
      </c>
      <c r="D950" s="85">
        <v>2</v>
      </c>
      <c r="E950" s="38">
        <v>11</v>
      </c>
    </row>
    <row r="951" spans="1:4" ht="15.75">
      <c r="A951" s="20">
        <v>949</v>
      </c>
      <c r="B951" s="38">
        <v>1</v>
      </c>
      <c r="C951" s="83">
        <v>1</v>
      </c>
      <c r="D951" s="85">
        <v>6</v>
      </c>
    </row>
    <row r="952" spans="1:4" ht="15.75">
      <c r="A952" s="20">
        <v>950</v>
      </c>
      <c r="B952" s="38">
        <v>1</v>
      </c>
      <c r="C952" s="83">
        <v>2</v>
      </c>
      <c r="D952" s="85">
        <v>5</v>
      </c>
    </row>
    <row r="953" spans="1:4" ht="15.75">
      <c r="A953" s="20">
        <v>951</v>
      </c>
      <c r="C953" s="83">
        <v>5</v>
      </c>
      <c r="D953" s="85">
        <v>1</v>
      </c>
    </row>
    <row r="954" spans="1:5" ht="15.75">
      <c r="A954" s="20">
        <v>952</v>
      </c>
      <c r="C954" s="83">
        <v>8</v>
      </c>
      <c r="D954" s="85">
        <v>7</v>
      </c>
      <c r="E954" s="38">
        <v>17</v>
      </c>
    </row>
    <row r="955" spans="1:4" ht="15.75">
      <c r="A955" s="20">
        <v>953</v>
      </c>
      <c r="C955" s="83">
        <v>4</v>
      </c>
      <c r="D955" s="85">
        <v>2</v>
      </c>
    </row>
    <row r="956" spans="1:4" ht="15.75">
      <c r="A956" s="20">
        <v>954</v>
      </c>
      <c r="B956" s="38">
        <v>1</v>
      </c>
      <c r="C956" s="83">
        <v>0</v>
      </c>
      <c r="D956" s="85">
        <v>2</v>
      </c>
    </row>
    <row r="957" spans="1:4" ht="15.75">
      <c r="A957" s="20">
        <v>955</v>
      </c>
      <c r="B957" s="38">
        <v>1</v>
      </c>
      <c r="C957" s="83">
        <v>2</v>
      </c>
      <c r="D957" s="85">
        <v>4</v>
      </c>
    </row>
    <row r="958" spans="1:4" ht="15.75">
      <c r="A958" s="20">
        <v>956</v>
      </c>
      <c r="C958" s="83">
        <v>2</v>
      </c>
      <c r="D958" s="85">
        <v>1</v>
      </c>
    </row>
    <row r="959" spans="1:4" ht="15.75">
      <c r="A959" s="20">
        <v>957</v>
      </c>
      <c r="B959" s="38">
        <v>1</v>
      </c>
      <c r="C959" s="83">
        <v>1</v>
      </c>
      <c r="D959" s="85">
        <v>2</v>
      </c>
    </row>
    <row r="960" spans="1:4" ht="15.75">
      <c r="A960" s="20">
        <v>958</v>
      </c>
      <c r="C960" s="83">
        <v>4</v>
      </c>
      <c r="D960" s="85">
        <v>3</v>
      </c>
    </row>
    <row r="961" spans="1:4" ht="15.75">
      <c r="A961" s="20">
        <v>959</v>
      </c>
      <c r="C961" s="83">
        <v>13</v>
      </c>
      <c r="D961" s="85">
        <v>2</v>
      </c>
    </row>
    <row r="962" spans="1:4" ht="15.75">
      <c r="A962" s="20">
        <v>960</v>
      </c>
      <c r="B962" s="38">
        <v>1</v>
      </c>
      <c r="C962" s="83">
        <v>1</v>
      </c>
      <c r="D962" s="85">
        <v>2</v>
      </c>
    </row>
    <row r="963" spans="1:4" ht="15.75">
      <c r="A963" s="20">
        <v>961</v>
      </c>
      <c r="B963" s="38">
        <v>1</v>
      </c>
      <c r="C963" s="83">
        <v>1</v>
      </c>
      <c r="D963" s="85">
        <v>3</v>
      </c>
    </row>
    <row r="964" spans="1:5" ht="15.75">
      <c r="A964" s="20">
        <v>962</v>
      </c>
      <c r="C964" s="83">
        <v>3</v>
      </c>
      <c r="D964" s="85">
        <v>1</v>
      </c>
      <c r="E964" s="38">
        <v>13</v>
      </c>
    </row>
    <row r="965" spans="1:5" ht="15.75">
      <c r="A965" s="20">
        <v>963</v>
      </c>
      <c r="C965" s="83">
        <v>7</v>
      </c>
      <c r="D965" s="85">
        <v>4</v>
      </c>
      <c r="E965" s="38">
        <v>10</v>
      </c>
    </row>
    <row r="966" spans="1:4" ht="15.75">
      <c r="A966" s="20">
        <v>964</v>
      </c>
      <c r="B966" s="38">
        <v>1</v>
      </c>
      <c r="C966" s="83">
        <v>0</v>
      </c>
      <c r="D966" s="85">
        <v>6</v>
      </c>
    </row>
    <row r="967" spans="1:4" ht="15.75">
      <c r="A967" s="20">
        <v>965</v>
      </c>
      <c r="C967" s="83">
        <v>10</v>
      </c>
      <c r="D967" s="85">
        <v>7</v>
      </c>
    </row>
    <row r="968" spans="1:5" ht="15.75">
      <c r="A968" s="20">
        <v>966</v>
      </c>
      <c r="C968" s="83">
        <v>5</v>
      </c>
      <c r="D968" s="85">
        <v>3</v>
      </c>
      <c r="E968" s="38">
        <v>10</v>
      </c>
    </row>
    <row r="969" spans="1:4" ht="15.75">
      <c r="A969" s="20">
        <v>967</v>
      </c>
      <c r="B969" s="38">
        <v>1</v>
      </c>
      <c r="C969" s="83">
        <v>4</v>
      </c>
      <c r="D969" s="85">
        <v>14</v>
      </c>
    </row>
    <row r="970" spans="1:4" ht="15.75">
      <c r="A970" s="20">
        <v>968</v>
      </c>
      <c r="B970" s="38">
        <v>1</v>
      </c>
      <c r="C970" s="83">
        <v>6</v>
      </c>
      <c r="D970" s="85">
        <v>9</v>
      </c>
    </row>
    <row r="971" spans="1:4" ht="15.75">
      <c r="A971" s="20">
        <v>969</v>
      </c>
      <c r="B971" s="38">
        <v>1</v>
      </c>
      <c r="C971" s="83">
        <v>4</v>
      </c>
      <c r="D971" s="85">
        <v>7</v>
      </c>
    </row>
    <row r="972" spans="1:4" ht="15.75">
      <c r="A972" s="20">
        <v>970</v>
      </c>
      <c r="C972" s="83">
        <v>5</v>
      </c>
      <c r="D972" s="85">
        <v>3</v>
      </c>
    </row>
    <row r="973" spans="1:4" ht="15.75">
      <c r="A973" s="20">
        <v>971</v>
      </c>
      <c r="C973" s="83">
        <v>9</v>
      </c>
      <c r="D973" s="85">
        <v>6</v>
      </c>
    </row>
    <row r="974" spans="1:5" ht="15.75">
      <c r="A974" s="20">
        <v>972</v>
      </c>
      <c r="B974" s="38">
        <v>1</v>
      </c>
      <c r="C974" s="83">
        <v>4</v>
      </c>
      <c r="D974" s="85">
        <v>5</v>
      </c>
      <c r="E974" s="38">
        <v>16</v>
      </c>
    </row>
    <row r="975" spans="1:4" ht="15.75">
      <c r="A975" s="20">
        <v>973</v>
      </c>
      <c r="C975" s="83">
        <v>3</v>
      </c>
      <c r="D975" s="85">
        <v>1</v>
      </c>
    </row>
    <row r="976" spans="1:4" ht="15.75">
      <c r="A976" s="20">
        <v>974</v>
      </c>
      <c r="B976" s="38">
        <v>1</v>
      </c>
      <c r="C976" s="83">
        <v>0</v>
      </c>
      <c r="D976" s="85">
        <v>2</v>
      </c>
    </row>
    <row r="977" spans="1:5" ht="15.75">
      <c r="A977" s="20">
        <v>975</v>
      </c>
      <c r="B977" s="38">
        <v>1</v>
      </c>
      <c r="C977" s="83">
        <v>1</v>
      </c>
      <c r="D977" s="85">
        <v>2</v>
      </c>
      <c r="E977" s="38">
        <v>12</v>
      </c>
    </row>
    <row r="978" spans="1:4" ht="15.75">
      <c r="A978" s="20">
        <v>976</v>
      </c>
      <c r="B978" s="38">
        <v>1</v>
      </c>
      <c r="C978" s="83">
        <v>1</v>
      </c>
      <c r="D978" s="85">
        <v>2</v>
      </c>
    </row>
    <row r="979" spans="1:5" ht="15.75">
      <c r="A979" s="20">
        <v>977</v>
      </c>
      <c r="C979" s="83">
        <v>2</v>
      </c>
      <c r="D979" s="85">
        <v>1</v>
      </c>
      <c r="E979" s="38">
        <v>10</v>
      </c>
    </row>
    <row r="980" spans="1:4" ht="15.75">
      <c r="A980" s="20">
        <v>978</v>
      </c>
      <c r="B980" s="38">
        <v>1</v>
      </c>
      <c r="C980" s="83">
        <v>0</v>
      </c>
      <c r="D980" s="85">
        <v>5</v>
      </c>
    </row>
    <row r="981" spans="1:4" ht="15.75">
      <c r="A981" s="20">
        <v>979</v>
      </c>
      <c r="B981" s="38">
        <v>1</v>
      </c>
      <c r="C981" s="83">
        <v>2</v>
      </c>
      <c r="D981" s="85">
        <v>4</v>
      </c>
    </row>
    <row r="982" spans="1:5" ht="15.75">
      <c r="A982" s="20">
        <v>980</v>
      </c>
      <c r="C982" s="83">
        <v>3</v>
      </c>
      <c r="D982" s="85">
        <v>2</v>
      </c>
      <c r="E982" s="38">
        <v>10</v>
      </c>
    </row>
    <row r="983" spans="1:4" ht="15.75">
      <c r="A983" s="20">
        <v>981</v>
      </c>
      <c r="B983" s="38">
        <v>1</v>
      </c>
      <c r="C983" s="83">
        <v>1</v>
      </c>
      <c r="D983" s="85">
        <v>2</v>
      </c>
    </row>
    <row r="984" spans="1:4" ht="15.75">
      <c r="A984" s="20">
        <v>982</v>
      </c>
      <c r="C984" s="83">
        <v>1</v>
      </c>
      <c r="D984" s="85">
        <v>0</v>
      </c>
    </row>
    <row r="985" spans="1:4" ht="15.75">
      <c r="A985" s="20">
        <v>983</v>
      </c>
      <c r="B985" s="38">
        <v>1</v>
      </c>
      <c r="C985" s="83">
        <v>2</v>
      </c>
      <c r="D985" s="85">
        <v>5</v>
      </c>
    </row>
    <row r="986" spans="1:4" ht="15.75">
      <c r="A986" s="20">
        <v>984</v>
      </c>
      <c r="C986" s="83">
        <v>7</v>
      </c>
      <c r="D986" s="85">
        <v>2</v>
      </c>
    </row>
    <row r="987" spans="1:4" ht="15.75">
      <c r="A987" s="20">
        <v>985</v>
      </c>
      <c r="B987" s="38">
        <v>1</v>
      </c>
      <c r="C987" s="83">
        <v>0</v>
      </c>
      <c r="D987" s="85">
        <v>4</v>
      </c>
    </row>
    <row r="988" spans="1:4" ht="15.75">
      <c r="A988" s="20">
        <v>986</v>
      </c>
      <c r="C988" s="83">
        <v>4</v>
      </c>
      <c r="D988" s="85">
        <v>0</v>
      </c>
    </row>
    <row r="989" spans="1:4" ht="15.75">
      <c r="A989" s="20">
        <v>987</v>
      </c>
      <c r="B989" s="38">
        <v>1</v>
      </c>
      <c r="C989" s="83">
        <v>1</v>
      </c>
      <c r="D989" s="85">
        <v>8</v>
      </c>
    </row>
    <row r="990" spans="1:4" ht="15.75">
      <c r="A990" s="20">
        <v>988</v>
      </c>
      <c r="B990" s="38">
        <v>1</v>
      </c>
      <c r="C990" s="83">
        <v>2</v>
      </c>
      <c r="D990" s="85">
        <v>4</v>
      </c>
    </row>
    <row r="991" spans="1:4" ht="15.75">
      <c r="A991" s="20">
        <v>989</v>
      </c>
      <c r="B991" s="38">
        <v>1</v>
      </c>
      <c r="C991" s="83">
        <v>0</v>
      </c>
      <c r="D991" s="85">
        <v>2</v>
      </c>
    </row>
    <row r="992" spans="1:4" ht="15.75">
      <c r="A992" s="20">
        <v>990</v>
      </c>
      <c r="B992" s="38">
        <v>1</v>
      </c>
      <c r="C992" s="83">
        <v>1</v>
      </c>
      <c r="D992" s="85">
        <v>4</v>
      </c>
    </row>
    <row r="993" spans="1:4" ht="15.75">
      <c r="A993" s="20">
        <v>991</v>
      </c>
      <c r="B993" s="38">
        <v>1</v>
      </c>
      <c r="C993" s="83">
        <v>1</v>
      </c>
      <c r="D993" s="85">
        <v>4</v>
      </c>
    </row>
    <row r="994" spans="1:4" ht="15.75">
      <c r="A994" s="20">
        <v>992</v>
      </c>
      <c r="C994" s="83">
        <v>3</v>
      </c>
      <c r="D994" s="85">
        <v>1</v>
      </c>
    </row>
    <row r="995" spans="1:4" ht="15.75">
      <c r="A995" s="20">
        <v>993</v>
      </c>
      <c r="B995" s="38">
        <v>1</v>
      </c>
      <c r="C995" s="83">
        <v>3</v>
      </c>
      <c r="D995" s="85">
        <v>4</v>
      </c>
    </row>
    <row r="996" spans="1:4" ht="15.75">
      <c r="A996" s="20">
        <v>994</v>
      </c>
      <c r="C996" s="83">
        <v>3</v>
      </c>
      <c r="D996" s="85">
        <v>1</v>
      </c>
    </row>
    <row r="997" spans="1:4" ht="15.75">
      <c r="A997" s="20">
        <v>995</v>
      </c>
      <c r="B997" s="38">
        <v>1</v>
      </c>
      <c r="C997" s="83">
        <v>2</v>
      </c>
      <c r="D997" s="85">
        <v>5</v>
      </c>
    </row>
    <row r="998" spans="1:4" ht="15.75">
      <c r="A998" s="20">
        <v>996</v>
      </c>
      <c r="B998" s="38">
        <v>1</v>
      </c>
      <c r="C998" s="83">
        <v>4</v>
      </c>
      <c r="D998" s="85">
        <v>5</v>
      </c>
    </row>
    <row r="999" spans="1:4" ht="15.75">
      <c r="A999" s="20">
        <v>997</v>
      </c>
      <c r="B999" s="38">
        <v>1</v>
      </c>
      <c r="C999" s="83">
        <v>2</v>
      </c>
      <c r="D999" s="85">
        <v>5</v>
      </c>
    </row>
    <row r="1000" spans="1:4" ht="15.75">
      <c r="A1000" s="20">
        <v>998</v>
      </c>
      <c r="B1000" s="38">
        <v>1</v>
      </c>
      <c r="C1000" s="83">
        <v>2</v>
      </c>
      <c r="D1000" s="85">
        <v>6</v>
      </c>
    </row>
    <row r="1001" spans="1:4" ht="15.75">
      <c r="A1001" s="20">
        <v>999</v>
      </c>
      <c r="C1001" s="83">
        <v>4</v>
      </c>
      <c r="D1001" s="85">
        <v>0</v>
      </c>
    </row>
    <row r="1002" spans="1:4" ht="15.75">
      <c r="A1002" s="20">
        <v>1000</v>
      </c>
      <c r="B1002" s="38">
        <v>1</v>
      </c>
      <c r="C1002" s="83">
        <v>2</v>
      </c>
      <c r="D1002" s="85">
        <v>3</v>
      </c>
    </row>
  </sheetData>
  <mergeCells count="1">
    <mergeCell ref="P4:Q4"/>
  </mergeCells>
  <printOptions/>
  <pageMargins left="0.75" right="0.75" top="1" bottom="1" header="0.5" footer="0.5"/>
  <pageSetup horizontalDpi="200" verticalDpi="200" orientation="portrait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2"/>
  <dimension ref="A1:AF102"/>
  <sheetViews>
    <sheetView workbookViewId="0" topLeftCell="A1">
      <selection activeCell="L10" sqref="L10"/>
    </sheetView>
  </sheetViews>
  <sheetFormatPr defaultColWidth="9.140625" defaultRowHeight="12.75"/>
  <cols>
    <col min="1" max="1" width="8.8515625" style="0" customWidth="1"/>
    <col min="2" max="2" width="11.140625" style="0" customWidth="1"/>
    <col min="3" max="4" width="11.8515625" style="88" customWidth="1"/>
    <col min="5" max="5" width="16.421875" style="0" customWidth="1"/>
    <col min="6" max="6" width="14.421875" style="17" customWidth="1"/>
    <col min="7" max="9" width="10.28125" style="17" customWidth="1"/>
    <col min="10" max="10" width="11.421875" style="17" customWidth="1"/>
    <col min="11" max="11" width="13.00390625" style="17" customWidth="1"/>
    <col min="12" max="12" width="8.421875" style="17" customWidth="1"/>
    <col min="13" max="13" width="9.421875" style="17" customWidth="1"/>
    <col min="14" max="14" width="11.421875" style="17" customWidth="1"/>
    <col min="15" max="15" width="13.00390625" style="17" customWidth="1"/>
    <col min="16" max="16" width="10.28125" style="17" customWidth="1"/>
    <col min="17" max="17" width="10.28125" style="0" customWidth="1"/>
    <col min="18" max="18" width="11.8515625" style="0" bestFit="1" customWidth="1"/>
    <col min="19" max="19" width="12.421875" style="0" customWidth="1"/>
    <col min="20" max="20" width="10.28125" style="0" customWidth="1"/>
    <col min="21" max="21" width="16.28125" style="0" customWidth="1"/>
    <col min="22" max="23" width="12.8515625" style="0" customWidth="1"/>
    <col min="24" max="25" width="10.28125" style="0" customWidth="1"/>
    <col min="26" max="16384" width="10.28125" style="17" customWidth="1"/>
  </cols>
  <sheetData>
    <row r="1" spans="1:32" ht="31.5" thickBot="1">
      <c r="A1" s="16" t="s">
        <v>156</v>
      </c>
      <c r="J1"/>
      <c r="K1"/>
      <c r="L1"/>
      <c r="M1"/>
      <c r="N1"/>
      <c r="O1"/>
      <c r="P1"/>
      <c r="Z1"/>
      <c r="AA1"/>
      <c r="AB1"/>
      <c r="AC1"/>
      <c r="AD1"/>
      <c r="AE1"/>
      <c r="AF1"/>
    </row>
    <row r="2" spans="1:32" s="18" customFormat="1" ht="37.5">
      <c r="A2"/>
      <c r="B2"/>
      <c r="C2" s="88"/>
      <c r="D2" s="88"/>
      <c r="E2"/>
      <c r="F2" s="34" t="s">
        <v>73</v>
      </c>
      <c r="G2" s="35"/>
      <c r="H2" s="36"/>
      <c r="J2" s="19"/>
      <c r="K2" s="19"/>
      <c r="L2" s="19"/>
      <c r="M2" s="19"/>
      <c r="N2" s="19"/>
      <c r="O2" s="19"/>
      <c r="P2" s="19"/>
      <c r="Q2"/>
      <c r="R2"/>
      <c r="S2"/>
      <c r="T2"/>
      <c r="U2"/>
      <c r="V2"/>
      <c r="W2"/>
      <c r="X2"/>
      <c r="Y2" s="19"/>
      <c r="Z2" s="19"/>
      <c r="AA2" s="19"/>
      <c r="AB2" s="19"/>
      <c r="AC2" s="19"/>
      <c r="AD2" s="19"/>
      <c r="AE2" s="19"/>
      <c r="AF2" s="19"/>
    </row>
    <row r="3" spans="1:32" ht="16.5" thickBot="1">
      <c r="A3" t="s">
        <v>155</v>
      </c>
      <c r="F3" s="29"/>
      <c r="G3" s="21">
        <v>100000</v>
      </c>
      <c r="H3" s="24"/>
      <c r="J3"/>
      <c r="Z3"/>
      <c r="AA3"/>
      <c r="AB3"/>
      <c r="AC3"/>
      <c r="AD3"/>
      <c r="AE3"/>
      <c r="AF3"/>
    </row>
    <row r="4" spans="6:32" ht="15.75">
      <c r="F4" s="29"/>
      <c r="G4" s="22">
        <v>138.99999980349094</v>
      </c>
      <c r="H4" s="24" t="s">
        <v>74</v>
      </c>
      <c r="J4"/>
      <c r="K4"/>
      <c r="L4" s="104"/>
      <c r="M4" s="74" t="s">
        <v>82</v>
      </c>
      <c r="N4"/>
      <c r="O4"/>
      <c r="P4" s="119" t="s">
        <v>92</v>
      </c>
      <c r="Q4" s="120"/>
      <c r="Z4"/>
      <c r="AA4"/>
      <c r="AB4"/>
      <c r="AC4"/>
      <c r="AD4"/>
      <c r="AE4"/>
      <c r="AF4"/>
    </row>
    <row r="5" spans="1:32" ht="16.5" thickBot="1">
      <c r="A5" t="s">
        <v>39</v>
      </c>
      <c r="F5" s="26"/>
      <c r="G5" s="37">
        <f>G4/60</f>
        <v>2.3166666633915156</v>
      </c>
      <c r="H5" s="32" t="s">
        <v>75</v>
      </c>
      <c r="J5"/>
      <c r="K5"/>
      <c r="L5" s="75" t="s">
        <v>83</v>
      </c>
      <c r="M5" s="105">
        <f>G3-M6</f>
        <v>46684</v>
      </c>
      <c r="N5"/>
      <c r="O5"/>
      <c r="P5" s="75" t="s">
        <v>83</v>
      </c>
      <c r="Q5" s="76">
        <v>0.24950715204458548</v>
      </c>
      <c r="Z5"/>
      <c r="AA5"/>
      <c r="AB5"/>
      <c r="AC5"/>
      <c r="AD5"/>
      <c r="AE5"/>
      <c r="AF5"/>
    </row>
    <row r="6" spans="1:32" ht="16.5" thickBot="1">
      <c r="A6" t="s">
        <v>117</v>
      </c>
      <c r="J6"/>
      <c r="K6"/>
      <c r="L6" s="106" t="s">
        <v>84</v>
      </c>
      <c r="M6" s="107">
        <v>53316</v>
      </c>
      <c r="N6"/>
      <c r="O6"/>
      <c r="P6" s="77" t="s">
        <v>84</v>
      </c>
      <c r="Q6" s="78">
        <v>0.26162603512009497</v>
      </c>
      <c r="Z6"/>
      <c r="AA6"/>
      <c r="AB6"/>
      <c r="AC6"/>
      <c r="AD6"/>
      <c r="AE6"/>
      <c r="AF6"/>
    </row>
    <row r="7" spans="1:32" ht="16.5" thickBot="1">
      <c r="A7" t="s">
        <v>107</v>
      </c>
      <c r="G7" s="25"/>
      <c r="J7"/>
      <c r="K7"/>
      <c r="L7" s="77" t="s">
        <v>85</v>
      </c>
      <c r="M7" s="109">
        <f>M6/G3</f>
        <v>0.53316</v>
      </c>
      <c r="N7"/>
      <c r="O7"/>
      <c r="Z7"/>
      <c r="AA7"/>
      <c r="AB7"/>
      <c r="AC7"/>
      <c r="AD7"/>
      <c r="AE7"/>
      <c r="AF7"/>
    </row>
    <row r="8" spans="1:32" ht="15.75">
      <c r="A8" t="s">
        <v>108</v>
      </c>
      <c r="G8" s="25"/>
      <c r="I8"/>
      <c r="J8"/>
      <c r="K8"/>
      <c r="L8"/>
      <c r="M8"/>
      <c r="N8"/>
      <c r="O8"/>
      <c r="P8"/>
      <c r="Z8"/>
      <c r="AA8"/>
      <c r="AB8"/>
      <c r="AC8"/>
      <c r="AD8"/>
      <c r="AE8"/>
      <c r="AF8"/>
    </row>
    <row r="9" spans="7:32" ht="15.75">
      <c r="G9" s="28"/>
      <c r="I9"/>
      <c r="J9"/>
      <c r="K9"/>
      <c r="L9"/>
      <c r="M9"/>
      <c r="N9"/>
      <c r="O9"/>
      <c r="P9"/>
      <c r="Z9"/>
      <c r="AA9"/>
      <c r="AB9"/>
      <c r="AC9"/>
      <c r="AD9"/>
      <c r="AE9"/>
      <c r="AF9"/>
    </row>
    <row r="10" spans="1:32" ht="15.75">
      <c r="A10" s="108" t="s">
        <v>112</v>
      </c>
      <c r="G10" s="28"/>
      <c r="I10"/>
      <c r="J10"/>
      <c r="K10"/>
      <c r="L10"/>
      <c r="M10"/>
      <c r="N10"/>
      <c r="O10"/>
      <c r="P10"/>
      <c r="Z10"/>
      <c r="AA10"/>
      <c r="AB10"/>
      <c r="AC10"/>
      <c r="AD10"/>
      <c r="AE10"/>
      <c r="AF10"/>
    </row>
    <row r="11" spans="9:32" ht="15.75">
      <c r="I11"/>
      <c r="J11"/>
      <c r="K11"/>
      <c r="L11"/>
      <c r="M11"/>
      <c r="N11"/>
      <c r="O11"/>
      <c r="P11"/>
      <c r="Z11"/>
      <c r="AA11"/>
      <c r="AB11"/>
      <c r="AC11"/>
      <c r="AD11"/>
      <c r="AE11"/>
      <c r="AF11"/>
    </row>
    <row r="12" spans="9:32" ht="15.75">
      <c r="I12"/>
      <c r="J12"/>
      <c r="K12"/>
      <c r="L12"/>
      <c r="M12"/>
      <c r="N12"/>
      <c r="O12"/>
      <c r="P12"/>
      <c r="Z12"/>
      <c r="AA12"/>
      <c r="AB12"/>
      <c r="AC12"/>
      <c r="AD12"/>
      <c r="AE12"/>
      <c r="AF12"/>
    </row>
    <row r="13" spans="9:32" ht="15.75">
      <c r="I13"/>
      <c r="J13"/>
      <c r="K13"/>
      <c r="L13"/>
      <c r="M13"/>
      <c r="N13"/>
      <c r="O13"/>
      <c r="P13"/>
      <c r="Z13"/>
      <c r="AA13"/>
      <c r="AB13"/>
      <c r="AC13"/>
      <c r="AD13"/>
      <c r="AE13"/>
      <c r="AF13"/>
    </row>
    <row r="14" spans="6:32" ht="15.75">
      <c r="F14" s="30" t="s">
        <v>135</v>
      </c>
      <c r="I14"/>
      <c r="J14"/>
      <c r="K14"/>
      <c r="L14"/>
      <c r="M14"/>
      <c r="N14"/>
      <c r="O14"/>
      <c r="P14"/>
      <c r="Z14"/>
      <c r="AA14"/>
      <c r="AB14"/>
      <c r="AC14"/>
      <c r="AD14"/>
      <c r="AE14"/>
      <c r="AF14"/>
    </row>
    <row r="15" spans="6:32" ht="15.75">
      <c r="F15" s="30" t="s">
        <v>15</v>
      </c>
      <c r="I15"/>
      <c r="J15"/>
      <c r="K15"/>
      <c r="L15"/>
      <c r="M15"/>
      <c r="N15"/>
      <c r="O15"/>
      <c r="P15"/>
      <c r="Z15"/>
      <c r="AA15"/>
      <c r="AB15"/>
      <c r="AC15"/>
      <c r="AD15"/>
      <c r="AE15"/>
      <c r="AF15"/>
    </row>
    <row r="16" spans="6:32" ht="15.75">
      <c r="F16" s="30" t="s">
        <v>16</v>
      </c>
      <c r="I16"/>
      <c r="J16"/>
      <c r="K16"/>
      <c r="L16"/>
      <c r="M16"/>
      <c r="N16"/>
      <c r="O16"/>
      <c r="P16"/>
      <c r="Z16"/>
      <c r="AA16"/>
      <c r="AB16"/>
      <c r="AC16"/>
      <c r="AD16"/>
      <c r="AE16"/>
      <c r="AF16"/>
    </row>
    <row r="17" spans="6:32" ht="15.75">
      <c r="F17" s="33" t="s">
        <v>141</v>
      </c>
      <c r="I17"/>
      <c r="J17"/>
      <c r="K17"/>
      <c r="L17"/>
      <c r="M17"/>
      <c r="N17"/>
      <c r="O17"/>
      <c r="P17"/>
      <c r="Z17"/>
      <c r="AA17"/>
      <c r="AB17"/>
      <c r="AC17"/>
      <c r="AD17"/>
      <c r="AE17"/>
      <c r="AF17"/>
    </row>
    <row r="18" spans="6:32" ht="15.75">
      <c r="F18" s="33" t="s">
        <v>142</v>
      </c>
      <c r="I18"/>
      <c r="J18"/>
      <c r="K18"/>
      <c r="L18"/>
      <c r="M18"/>
      <c r="N18"/>
      <c r="O18"/>
      <c r="P18"/>
      <c r="Z18"/>
      <c r="AA18"/>
      <c r="AB18"/>
      <c r="AC18"/>
      <c r="AD18"/>
      <c r="AE18"/>
      <c r="AF18"/>
    </row>
    <row r="19" spans="6:32" ht="15.75">
      <c r="F19" s="33" t="s">
        <v>154</v>
      </c>
      <c r="G19" s="31"/>
      <c r="I19"/>
      <c r="J19"/>
      <c r="K19"/>
      <c r="L19"/>
      <c r="M19"/>
      <c r="N19"/>
      <c r="O19"/>
      <c r="P19"/>
      <c r="Z19"/>
      <c r="AA19"/>
      <c r="AB19"/>
      <c r="AC19"/>
      <c r="AD19"/>
      <c r="AE19"/>
      <c r="AF19"/>
    </row>
    <row r="20" spans="9:32" ht="15.75">
      <c r="I20"/>
      <c r="J20"/>
      <c r="K20"/>
      <c r="L20"/>
      <c r="M20"/>
      <c r="N20"/>
      <c r="O20"/>
      <c r="P20"/>
      <c r="Z20"/>
      <c r="AA20"/>
      <c r="AB20"/>
      <c r="AC20"/>
      <c r="AD20"/>
      <c r="AE20"/>
      <c r="AF20"/>
    </row>
    <row r="21" spans="9:32" ht="15.75">
      <c r="I21"/>
      <c r="J21"/>
      <c r="K21"/>
      <c r="L21"/>
      <c r="M21"/>
      <c r="N21"/>
      <c r="O21"/>
      <c r="P21"/>
      <c r="Z21"/>
      <c r="AA21"/>
      <c r="AB21"/>
      <c r="AC21"/>
      <c r="AD21"/>
      <c r="AE21"/>
      <c r="AF21"/>
    </row>
    <row r="22" spans="9:32" ht="15.75">
      <c r="I22"/>
      <c r="J22"/>
      <c r="K22"/>
      <c r="L22"/>
      <c r="M22"/>
      <c r="N22"/>
      <c r="O22"/>
      <c r="P22"/>
      <c r="Z22"/>
      <c r="AA22"/>
      <c r="AB22"/>
      <c r="AC22"/>
      <c r="AD22"/>
      <c r="AE22"/>
      <c r="AF22"/>
    </row>
    <row r="23" spans="7:32" ht="15.75">
      <c r="G23" s="31">
        <v>1</v>
      </c>
      <c r="Z23"/>
      <c r="AA23"/>
      <c r="AB23"/>
      <c r="AC23"/>
      <c r="AD23"/>
      <c r="AE23"/>
      <c r="AF23"/>
    </row>
    <row r="24" ht="15.75">
      <c r="AF24"/>
    </row>
    <row r="25" ht="15.75">
      <c r="AF25"/>
    </row>
    <row r="26" ht="15.75">
      <c r="AF26"/>
    </row>
    <row r="27" ht="15.75">
      <c r="AF27"/>
    </row>
    <row r="28" ht="15.75">
      <c r="AF28"/>
    </row>
    <row r="29" ht="15.75">
      <c r="AF29"/>
    </row>
    <row r="30" ht="15.75">
      <c r="AF30"/>
    </row>
    <row r="31" ht="15.75">
      <c r="AF31"/>
    </row>
    <row r="32" ht="15.75">
      <c r="AF32"/>
    </row>
    <row r="33" ht="15.75">
      <c r="AF33"/>
    </row>
    <row r="34" ht="15.75">
      <c r="AF34"/>
    </row>
    <row r="35" ht="15.75">
      <c r="AF35"/>
    </row>
    <row r="36" ht="15.75">
      <c r="AF36"/>
    </row>
    <row r="37" ht="15.75">
      <c r="AF37"/>
    </row>
    <row r="38" ht="15.75">
      <c r="AF38"/>
    </row>
    <row r="39" ht="15.75">
      <c r="AF39"/>
    </row>
    <row r="40" ht="15.75">
      <c r="AF40"/>
    </row>
    <row r="41" ht="15.75">
      <c r="AF41"/>
    </row>
    <row r="42" ht="15.75">
      <c r="AF42"/>
    </row>
    <row r="43" ht="15.75">
      <c r="AF43"/>
    </row>
    <row r="44" ht="15.75">
      <c r="AF44"/>
    </row>
    <row r="45" ht="15.75">
      <c r="AF45"/>
    </row>
    <row r="46" ht="15.75">
      <c r="AF46"/>
    </row>
    <row r="47" ht="15.75">
      <c r="AF47"/>
    </row>
    <row r="48" ht="15.75">
      <c r="AF48"/>
    </row>
    <row r="49" ht="15.75">
      <c r="AF49"/>
    </row>
    <row r="50" ht="15.75">
      <c r="AF50"/>
    </row>
    <row r="51" ht="15.75">
      <c r="AF51"/>
    </row>
    <row r="52" ht="15.75">
      <c r="AF52"/>
    </row>
    <row r="53" ht="15.75">
      <c r="AF53"/>
    </row>
    <row r="54" ht="15.75">
      <c r="AF54"/>
    </row>
    <row r="55" ht="15.75">
      <c r="AF55"/>
    </row>
    <row r="56" ht="15.75">
      <c r="AF56"/>
    </row>
    <row r="57" ht="15.75">
      <c r="AF57"/>
    </row>
    <row r="58" ht="15.75">
      <c r="AF58"/>
    </row>
    <row r="59" ht="15.75">
      <c r="AF59"/>
    </row>
    <row r="60" ht="15.75">
      <c r="AF60"/>
    </row>
    <row r="61" ht="15.75">
      <c r="AF61"/>
    </row>
    <row r="62" ht="15.75">
      <c r="AF62"/>
    </row>
    <row r="63" ht="15.75">
      <c r="AF63"/>
    </row>
    <row r="64" ht="15.75">
      <c r="AF64"/>
    </row>
    <row r="65" ht="15.75">
      <c r="AF65"/>
    </row>
    <row r="66" ht="15.75">
      <c r="AF66"/>
    </row>
    <row r="67" ht="15.75">
      <c r="AF67"/>
    </row>
    <row r="68" ht="15.75">
      <c r="AF68"/>
    </row>
    <row r="69" ht="15.75">
      <c r="AF69"/>
    </row>
    <row r="70" ht="15.75">
      <c r="AF70"/>
    </row>
    <row r="71" ht="15.75">
      <c r="AF71"/>
    </row>
    <row r="72" ht="15.75">
      <c r="AF72"/>
    </row>
    <row r="73" ht="15.75">
      <c r="AF73"/>
    </row>
    <row r="74" ht="15.75">
      <c r="AF74"/>
    </row>
    <row r="75" ht="15.75">
      <c r="AF75"/>
    </row>
    <row r="76" ht="15.75">
      <c r="AF76"/>
    </row>
    <row r="77" ht="15.75">
      <c r="AF77"/>
    </row>
    <row r="78" ht="15.75">
      <c r="AF78"/>
    </row>
    <row r="79" ht="15.75">
      <c r="AF79"/>
    </row>
    <row r="80" ht="15.75">
      <c r="AF80"/>
    </row>
    <row r="81" ht="15.75">
      <c r="AF81"/>
    </row>
    <row r="82" ht="15.75">
      <c r="AF82"/>
    </row>
    <row r="83" ht="15.75">
      <c r="AF83"/>
    </row>
    <row r="84" ht="15.75">
      <c r="AF84"/>
    </row>
    <row r="85" ht="15.75">
      <c r="AF85"/>
    </row>
    <row r="86" ht="15.75">
      <c r="AF86"/>
    </row>
    <row r="87" ht="15.75">
      <c r="AF87"/>
    </row>
    <row r="88" ht="15.75">
      <c r="AF88"/>
    </row>
    <row r="89" ht="15.75">
      <c r="AF89"/>
    </row>
    <row r="90" ht="15.75">
      <c r="AF90"/>
    </row>
    <row r="91" ht="15.75">
      <c r="AF91"/>
    </row>
    <row r="92" ht="15.75">
      <c r="AF92"/>
    </row>
    <row r="93" ht="15.75">
      <c r="AF93"/>
    </row>
    <row r="94" ht="15.75">
      <c r="AF94"/>
    </row>
    <row r="95" ht="15.75">
      <c r="AF95"/>
    </row>
    <row r="96" ht="15.75">
      <c r="AF96"/>
    </row>
    <row r="97" ht="15.75">
      <c r="AF97"/>
    </row>
    <row r="98" ht="15.75">
      <c r="AF98"/>
    </row>
    <row r="99" ht="15.75">
      <c r="AF99"/>
    </row>
    <row r="100" ht="15.75">
      <c r="AF100"/>
    </row>
    <row r="101" ht="15.75">
      <c r="AF101"/>
    </row>
    <row r="102" ht="15.75">
      <c r="AF102"/>
    </row>
  </sheetData>
  <mergeCells count="1">
    <mergeCell ref="P4:Q4"/>
  </mergeCells>
  <printOptions/>
  <pageMargins left="0.75" right="0.75" top="1" bottom="1" header="0.5" footer="0.5"/>
  <pageSetup horizontalDpi="200" verticalDpi="200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11"/>
  <dimension ref="A1:AN124"/>
  <sheetViews>
    <sheetView workbookViewId="0" topLeftCell="A1">
      <selection activeCell="F7" sqref="F7"/>
    </sheetView>
  </sheetViews>
  <sheetFormatPr defaultColWidth="9.140625" defaultRowHeight="12.75"/>
  <cols>
    <col min="1" max="1" width="11.421875" style="20" customWidth="1"/>
    <col min="2" max="2" width="11.140625" style="85" customWidth="1"/>
    <col min="3" max="3" width="11.8515625" style="83" customWidth="1"/>
    <col min="4" max="4" width="11.8515625" style="0" customWidth="1"/>
    <col min="5" max="5" width="16.421875" style="0" customWidth="1"/>
    <col min="6" max="6" width="14.421875" style="17" customWidth="1"/>
    <col min="7" max="9" width="10.28125" style="17" customWidth="1"/>
    <col min="10" max="10" width="13.7109375" style="17" customWidth="1"/>
    <col min="11" max="11" width="13.00390625" style="17" customWidth="1"/>
    <col min="12" max="12" width="10.421875" style="17" customWidth="1"/>
    <col min="13" max="13" width="7.00390625" style="17" customWidth="1"/>
    <col min="14" max="14" width="11.421875" style="17" customWidth="1"/>
    <col min="15" max="15" width="13.00390625" style="17" customWidth="1"/>
    <col min="16" max="16" width="10.28125" style="17" customWidth="1"/>
    <col min="17" max="19" width="8.00390625" style="0" customWidth="1"/>
    <col min="20" max="20" width="10.28125" style="0" customWidth="1"/>
    <col min="21" max="21" width="16.28125" style="0" customWidth="1"/>
    <col min="22" max="23" width="12.8515625" style="0" customWidth="1"/>
    <col min="24" max="25" width="10.28125" style="0" customWidth="1"/>
    <col min="26" max="16384" width="10.28125" style="17" customWidth="1"/>
  </cols>
  <sheetData>
    <row r="1" spans="1:40" ht="31.5" thickBot="1">
      <c r="A1" s="16" t="s">
        <v>157</v>
      </c>
      <c r="J1"/>
      <c r="K1"/>
      <c r="L1"/>
      <c r="M1"/>
      <c r="N1"/>
      <c r="O1"/>
      <c r="P1"/>
      <c r="Z1"/>
      <c r="AA1"/>
      <c r="AB1"/>
      <c r="AC1"/>
      <c r="AD1"/>
      <c r="AE1"/>
      <c r="AF1"/>
      <c r="AG1" t="s">
        <v>72</v>
      </c>
      <c r="AH1"/>
      <c r="AI1"/>
      <c r="AJ1"/>
      <c r="AK1">
        <v>0.5</v>
      </c>
      <c r="AL1">
        <v>0</v>
      </c>
      <c r="AM1">
        <v>0.5</v>
      </c>
      <c r="AN1">
        <v>0</v>
      </c>
    </row>
    <row r="2" spans="1:40" s="18" customFormat="1" ht="48.75" thickBot="1">
      <c r="A2" s="118" t="s">
        <v>153</v>
      </c>
      <c r="B2" s="86" t="s">
        <v>198</v>
      </c>
      <c r="C2" s="84" t="s">
        <v>197</v>
      </c>
      <c r="D2"/>
      <c r="E2"/>
      <c r="F2" s="34" t="s">
        <v>73</v>
      </c>
      <c r="G2" s="35"/>
      <c r="H2" s="36"/>
      <c r="J2" s="19"/>
      <c r="K2" s="19"/>
      <c r="L2" s="19"/>
      <c r="M2" s="19"/>
      <c r="N2" s="19"/>
      <c r="O2" s="19"/>
      <c r="P2" s="19"/>
      <c r="Q2"/>
      <c r="R2"/>
      <c r="S2"/>
      <c r="T2"/>
      <c r="U2"/>
      <c r="V2"/>
      <c r="W2"/>
      <c r="X2"/>
      <c r="Y2" s="19"/>
      <c r="Z2" s="19"/>
      <c r="AA2" s="19"/>
      <c r="AB2" s="19"/>
      <c r="AC2" s="19"/>
      <c r="AD2" s="19"/>
      <c r="AE2" s="19"/>
      <c r="AF2" s="19"/>
      <c r="AG2" s="19"/>
      <c r="AH2" s="19">
        <v>0.5</v>
      </c>
      <c r="AI2" s="19"/>
      <c r="AJ2" s="19"/>
      <c r="AK2" s="19">
        <v>0.5</v>
      </c>
      <c r="AL2" s="19">
        <v>0</v>
      </c>
      <c r="AM2" s="19">
        <v>0.5</v>
      </c>
      <c r="AN2" s="19">
        <v>1</v>
      </c>
    </row>
    <row r="3" spans="1:40" ht="16.5" thickBot="1">
      <c r="A3" s="20">
        <v>1</v>
      </c>
      <c r="B3" s="85">
        <v>4</v>
      </c>
      <c r="C3" s="83">
        <v>3</v>
      </c>
      <c r="D3" s="88"/>
      <c r="F3" s="29"/>
      <c r="G3" s="21"/>
      <c r="H3" s="24"/>
      <c r="Z3"/>
      <c r="AA3"/>
      <c r="AB3"/>
      <c r="AC3"/>
      <c r="AD3"/>
      <c r="AE3"/>
      <c r="AF3"/>
      <c r="AG3"/>
      <c r="AH3">
        <v>1.5</v>
      </c>
      <c r="AI3">
        <v>0</v>
      </c>
      <c r="AJ3">
        <v>1</v>
      </c>
      <c r="AK3">
        <v>1.5</v>
      </c>
      <c r="AL3">
        <v>0</v>
      </c>
      <c r="AM3">
        <v>1.5</v>
      </c>
      <c r="AN3">
        <v>1</v>
      </c>
    </row>
    <row r="4" spans="1:40" ht="15.75">
      <c r="A4" s="20">
        <v>2</v>
      </c>
      <c r="B4" s="85">
        <v>2</v>
      </c>
      <c r="C4" s="83">
        <v>5</v>
      </c>
      <c r="F4" s="29"/>
      <c r="G4" s="22">
        <v>1.0000002337619662</v>
      </c>
      <c r="H4" s="24" t="s">
        <v>74</v>
      </c>
      <c r="J4" s="58" t="s">
        <v>21</v>
      </c>
      <c r="K4" s="65" t="s">
        <v>84</v>
      </c>
      <c r="L4" s="69" t="s">
        <v>83</v>
      </c>
      <c r="N4" s="64" t="s">
        <v>22</v>
      </c>
      <c r="O4" s="65" t="s">
        <v>84</v>
      </c>
      <c r="P4" s="69" t="s">
        <v>83</v>
      </c>
      <c r="R4" s="122" t="s">
        <v>31</v>
      </c>
      <c r="S4" s="124"/>
      <c r="Z4"/>
      <c r="AA4"/>
      <c r="AB4"/>
      <c r="AC4"/>
      <c r="AD4"/>
      <c r="AE4"/>
      <c r="AF4"/>
      <c r="AG4"/>
      <c r="AH4">
        <v>2.5</v>
      </c>
      <c r="AI4">
        <v>4</v>
      </c>
      <c r="AJ4">
        <v>0</v>
      </c>
      <c r="AK4">
        <v>1.5</v>
      </c>
      <c r="AL4">
        <v>4</v>
      </c>
      <c r="AM4">
        <v>1.5</v>
      </c>
      <c r="AN4">
        <v>0</v>
      </c>
    </row>
    <row r="5" spans="1:40" ht="16.5" thickBot="1">
      <c r="A5" s="20">
        <v>3</v>
      </c>
      <c r="B5" s="85">
        <v>4</v>
      </c>
      <c r="C5" s="83">
        <v>3</v>
      </c>
      <c r="F5" s="26"/>
      <c r="G5" s="37">
        <f>G4/60</f>
        <v>0.016666670562699437</v>
      </c>
      <c r="H5" s="32" t="s">
        <v>75</v>
      </c>
      <c r="J5" s="23" t="s">
        <v>76</v>
      </c>
      <c r="K5" s="66">
        <f>AVERAGE(B:B)</f>
        <v>3.2</v>
      </c>
      <c r="L5" s="70">
        <f>AVERAGE(C:C)</f>
        <v>3.8</v>
      </c>
      <c r="N5" s="23" t="s">
        <v>76</v>
      </c>
      <c r="O5" s="66">
        <f aca="true" t="shared" si="0" ref="O5:P8">K5/162</f>
        <v>0.019753086419753086</v>
      </c>
      <c r="P5" s="70">
        <f t="shared" si="0"/>
        <v>0.023456790123456788</v>
      </c>
      <c r="R5" s="121" t="s">
        <v>84</v>
      </c>
      <c r="S5" s="125">
        <v>4</v>
      </c>
      <c r="Z5"/>
      <c r="AA5"/>
      <c r="AB5"/>
      <c r="AC5"/>
      <c r="AD5"/>
      <c r="AE5"/>
      <c r="AF5"/>
      <c r="AG5"/>
      <c r="AH5">
        <v>3.5</v>
      </c>
      <c r="AI5">
        <v>2</v>
      </c>
      <c r="AJ5">
        <v>3</v>
      </c>
      <c r="AK5">
        <v>2.5</v>
      </c>
      <c r="AL5">
        <v>4</v>
      </c>
      <c r="AM5">
        <v>2.5</v>
      </c>
      <c r="AN5">
        <v>0</v>
      </c>
    </row>
    <row r="6" spans="1:40" ht="16.5" thickBot="1">
      <c r="A6" s="20">
        <v>4</v>
      </c>
      <c r="B6" s="85">
        <v>4</v>
      </c>
      <c r="C6" s="83">
        <v>3</v>
      </c>
      <c r="J6" s="23" t="s">
        <v>77</v>
      </c>
      <c r="K6" s="66">
        <f>STDEV(B:B)</f>
        <v>1.3165611772087664</v>
      </c>
      <c r="L6" s="70">
        <f>STDEV(C:C)</f>
        <v>1.3165611772087664</v>
      </c>
      <c r="N6" s="23" t="s">
        <v>77</v>
      </c>
      <c r="O6" s="66">
        <f t="shared" si="0"/>
        <v>0.008126920846967693</v>
      </c>
      <c r="P6" s="87">
        <f t="shared" si="0"/>
        <v>0.008126920846967693</v>
      </c>
      <c r="R6" s="123" t="s">
        <v>83</v>
      </c>
      <c r="S6" s="126">
        <v>6</v>
      </c>
      <c r="Z6"/>
      <c r="AA6"/>
      <c r="AB6"/>
      <c r="AC6"/>
      <c r="AD6"/>
      <c r="AE6"/>
      <c r="AF6"/>
      <c r="AG6"/>
      <c r="AH6">
        <v>4.5</v>
      </c>
      <c r="AI6">
        <v>3</v>
      </c>
      <c r="AJ6">
        <v>2</v>
      </c>
      <c r="AK6">
        <v>2.5</v>
      </c>
      <c r="AL6">
        <v>2</v>
      </c>
      <c r="AM6">
        <v>2.5</v>
      </c>
      <c r="AN6">
        <v>3</v>
      </c>
    </row>
    <row r="7" spans="1:40" ht="15.75">
      <c r="A7" s="20">
        <v>5</v>
      </c>
      <c r="B7" s="85">
        <v>2</v>
      </c>
      <c r="C7" s="83">
        <v>5</v>
      </c>
      <c r="G7" s="25"/>
      <c r="J7" s="23" t="s">
        <v>78</v>
      </c>
      <c r="K7" s="79">
        <f>MAX(B:B)</f>
        <v>6</v>
      </c>
      <c r="L7" s="81">
        <f>MAX(C:C)</f>
        <v>5</v>
      </c>
      <c r="N7" s="23" t="s">
        <v>78</v>
      </c>
      <c r="O7" s="66">
        <f t="shared" si="0"/>
        <v>0.037037037037037035</v>
      </c>
      <c r="P7" s="70">
        <f t="shared" si="0"/>
        <v>0.030864197530864196</v>
      </c>
      <c r="Z7"/>
      <c r="AA7"/>
      <c r="AB7"/>
      <c r="AC7"/>
      <c r="AD7"/>
      <c r="AE7"/>
      <c r="AF7"/>
      <c r="AG7"/>
      <c r="AH7">
        <v>5.5</v>
      </c>
      <c r="AI7">
        <v>0</v>
      </c>
      <c r="AJ7">
        <v>4</v>
      </c>
      <c r="AK7">
        <v>3.5</v>
      </c>
      <c r="AL7">
        <v>2</v>
      </c>
      <c r="AM7">
        <v>3.5</v>
      </c>
      <c r="AN7">
        <v>3</v>
      </c>
    </row>
    <row r="8" spans="1:40" ht="16.5" thickBot="1">
      <c r="A8" s="20">
        <v>6</v>
      </c>
      <c r="B8" s="85">
        <v>3</v>
      </c>
      <c r="C8" s="83">
        <v>4</v>
      </c>
      <c r="G8" s="25"/>
      <c r="J8" s="26" t="s">
        <v>79</v>
      </c>
      <c r="K8" s="80">
        <f>MIN(B:B)</f>
        <v>2</v>
      </c>
      <c r="L8" s="82">
        <f>MIN(C:C)</f>
        <v>1</v>
      </c>
      <c r="N8" s="26" t="s">
        <v>79</v>
      </c>
      <c r="O8" s="67">
        <f t="shared" si="0"/>
        <v>0.012345679012345678</v>
      </c>
      <c r="P8" s="71">
        <f t="shared" si="0"/>
        <v>0.006172839506172839</v>
      </c>
      <c r="Z8"/>
      <c r="AA8"/>
      <c r="AB8"/>
      <c r="AC8"/>
      <c r="AD8"/>
      <c r="AE8"/>
      <c r="AF8"/>
      <c r="AG8"/>
      <c r="AH8">
        <v>6.5</v>
      </c>
      <c r="AI8">
        <v>1</v>
      </c>
      <c r="AJ8">
        <v>0</v>
      </c>
      <c r="AK8">
        <v>3.5</v>
      </c>
      <c r="AL8">
        <v>3</v>
      </c>
      <c r="AM8">
        <v>3.5</v>
      </c>
      <c r="AN8">
        <v>2</v>
      </c>
    </row>
    <row r="9" spans="1:40" ht="15.75">
      <c r="A9" s="20">
        <v>7</v>
      </c>
      <c r="B9" s="85">
        <v>2</v>
      </c>
      <c r="C9" s="83">
        <v>5</v>
      </c>
      <c r="G9" s="28"/>
      <c r="J9" s="21"/>
      <c r="K9" s="68"/>
      <c r="L9" s="54"/>
      <c r="M9" s="60" t="str">
        <f>IF(G23=1,"162-Game Season","7-Game Series")</f>
        <v>7-Game Series</v>
      </c>
      <c r="N9" s="21"/>
      <c r="O9" s="68"/>
      <c r="P9" s="72"/>
      <c r="Z9"/>
      <c r="AA9"/>
      <c r="AB9"/>
      <c r="AC9"/>
      <c r="AD9"/>
      <c r="AE9"/>
      <c r="AF9"/>
      <c r="AG9"/>
      <c r="AH9">
        <v>7.5</v>
      </c>
      <c r="AI9">
        <v>0</v>
      </c>
      <c r="AJ9">
        <v>0</v>
      </c>
      <c r="AK9">
        <v>4.5</v>
      </c>
      <c r="AL9">
        <v>3</v>
      </c>
      <c r="AM9">
        <v>4.5</v>
      </c>
      <c r="AN9">
        <v>2</v>
      </c>
    </row>
    <row r="10" spans="1:40" ht="15.75">
      <c r="A10" s="20">
        <v>8</v>
      </c>
      <c r="B10" s="85">
        <v>2</v>
      </c>
      <c r="C10" s="83">
        <v>5</v>
      </c>
      <c r="G10" s="28"/>
      <c r="J10" s="29"/>
      <c r="K10"/>
      <c r="L10" s="21"/>
      <c r="M10" s="21"/>
      <c r="N10" s="21"/>
      <c r="O10" s="24"/>
      <c r="Z10"/>
      <c r="AA10"/>
      <c r="AB10"/>
      <c r="AC10"/>
      <c r="AD10"/>
      <c r="AE10"/>
      <c r="AF10"/>
      <c r="AG10"/>
      <c r="AH10">
        <v>71.5</v>
      </c>
      <c r="AI10">
        <v>0</v>
      </c>
      <c r="AJ10">
        <v>0</v>
      </c>
      <c r="AK10">
        <v>4.5</v>
      </c>
      <c r="AL10">
        <v>0</v>
      </c>
      <c r="AM10">
        <v>4.5</v>
      </c>
      <c r="AN10">
        <v>4</v>
      </c>
    </row>
    <row r="11" spans="1:40" ht="15.75">
      <c r="A11" s="20">
        <v>9</v>
      </c>
      <c r="B11" s="85">
        <v>3</v>
      </c>
      <c r="C11" s="83">
        <v>4</v>
      </c>
      <c r="J11" s="23"/>
      <c r="K11"/>
      <c r="L11" s="21"/>
      <c r="M11" s="21"/>
      <c r="N11" s="21"/>
      <c r="O11" s="24"/>
      <c r="Z11"/>
      <c r="AA11"/>
      <c r="AB11"/>
      <c r="AC11"/>
      <c r="AD11"/>
      <c r="AE11"/>
      <c r="AF11"/>
      <c r="AG11"/>
      <c r="AH11">
        <v>72.5</v>
      </c>
      <c r="AI11">
        <v>0</v>
      </c>
      <c r="AJ11">
        <v>2</v>
      </c>
      <c r="AK11">
        <v>5.5</v>
      </c>
      <c r="AL11">
        <v>0</v>
      </c>
      <c r="AM11">
        <v>5.5</v>
      </c>
      <c r="AN11">
        <v>4</v>
      </c>
    </row>
    <row r="12" spans="1:40" ht="15.75">
      <c r="A12" s="20">
        <v>10</v>
      </c>
      <c r="B12" s="85">
        <v>6</v>
      </c>
      <c r="C12" s="83">
        <v>1</v>
      </c>
      <c r="J12" s="23"/>
      <c r="K12" s="21"/>
      <c r="L12" s="21"/>
      <c r="M12" s="21"/>
      <c r="N12" s="21"/>
      <c r="O12" s="24"/>
      <c r="Z12"/>
      <c r="AA12"/>
      <c r="AB12"/>
      <c r="AC12"/>
      <c r="AD12"/>
      <c r="AE12"/>
      <c r="AF12"/>
      <c r="AG12"/>
      <c r="AH12">
        <v>73.5</v>
      </c>
      <c r="AI12">
        <v>0</v>
      </c>
      <c r="AJ12">
        <v>0</v>
      </c>
      <c r="AK12">
        <v>5.5</v>
      </c>
      <c r="AL12">
        <v>1</v>
      </c>
      <c r="AM12">
        <v>5.5</v>
      </c>
      <c r="AN12">
        <v>0</v>
      </c>
    </row>
    <row r="13" spans="10:40" ht="15.75">
      <c r="J13" s="23"/>
      <c r="K13" s="21"/>
      <c r="L13" s="21"/>
      <c r="M13" s="21"/>
      <c r="N13" s="21"/>
      <c r="O13" s="24"/>
      <c r="Z13"/>
      <c r="AA13"/>
      <c r="AB13"/>
      <c r="AC13"/>
      <c r="AD13"/>
      <c r="AE13"/>
      <c r="AF13"/>
      <c r="AG13"/>
      <c r="AH13">
        <v>74.5</v>
      </c>
      <c r="AI13">
        <v>0</v>
      </c>
      <c r="AJ13">
        <v>1</v>
      </c>
      <c r="AK13">
        <v>6.5</v>
      </c>
      <c r="AL13">
        <v>1</v>
      </c>
      <c r="AM13">
        <v>6.5</v>
      </c>
      <c r="AN13">
        <v>0</v>
      </c>
    </row>
    <row r="14" spans="6:40" ht="15.75">
      <c r="F14" s="30"/>
      <c r="J14" s="23"/>
      <c r="K14" s="21"/>
      <c r="L14" s="21"/>
      <c r="M14" s="21"/>
      <c r="N14" s="21"/>
      <c r="O14" s="24"/>
      <c r="Z14"/>
      <c r="AA14"/>
      <c r="AB14"/>
      <c r="AC14"/>
      <c r="AD14"/>
      <c r="AE14"/>
      <c r="AF14"/>
      <c r="AG14"/>
      <c r="AH14">
        <v>75.5</v>
      </c>
      <c r="AI14">
        <v>1</v>
      </c>
      <c r="AJ14">
        <v>1</v>
      </c>
      <c r="AK14">
        <v>6.5</v>
      </c>
      <c r="AL14">
        <v>0</v>
      </c>
      <c r="AM14">
        <v>6.5</v>
      </c>
      <c r="AN14">
        <v>0</v>
      </c>
    </row>
    <row r="15" spans="6:40" ht="15.75">
      <c r="F15" s="30"/>
      <c r="J15" s="23"/>
      <c r="K15" s="21"/>
      <c r="L15" s="21"/>
      <c r="M15" s="21"/>
      <c r="N15" s="21"/>
      <c r="O15" s="24"/>
      <c r="Z15"/>
      <c r="AA15"/>
      <c r="AB15"/>
      <c r="AC15"/>
      <c r="AD15"/>
      <c r="AE15"/>
      <c r="AF15"/>
      <c r="AG15"/>
      <c r="AH15">
        <v>76.5</v>
      </c>
      <c r="AI15">
        <v>1</v>
      </c>
      <c r="AJ15">
        <v>0</v>
      </c>
      <c r="AK15">
        <v>7.5</v>
      </c>
      <c r="AL15">
        <v>0</v>
      </c>
      <c r="AM15">
        <v>7.5</v>
      </c>
      <c r="AN15">
        <v>0</v>
      </c>
    </row>
    <row r="16" spans="6:40" ht="15.75">
      <c r="F16" s="30"/>
      <c r="J16" s="23"/>
      <c r="K16" s="21"/>
      <c r="L16" s="21"/>
      <c r="M16" s="21"/>
      <c r="N16" s="21"/>
      <c r="O16" s="24"/>
      <c r="Z16"/>
      <c r="AA16"/>
      <c r="AB16"/>
      <c r="AC16"/>
      <c r="AD16"/>
      <c r="AE16"/>
      <c r="AF16"/>
      <c r="AG16"/>
      <c r="AH16">
        <v>77.5</v>
      </c>
      <c r="AI16">
        <v>0</v>
      </c>
      <c r="AJ16">
        <v>0</v>
      </c>
      <c r="AK16">
        <v>7.5</v>
      </c>
      <c r="AL16">
        <v>0</v>
      </c>
      <c r="AM16">
        <v>7.5</v>
      </c>
      <c r="AN16">
        <v>0</v>
      </c>
    </row>
    <row r="17" spans="10:40" ht="15.75">
      <c r="J17" s="23"/>
      <c r="K17" s="21"/>
      <c r="L17" s="21"/>
      <c r="M17" s="21"/>
      <c r="N17" s="21"/>
      <c r="O17" s="24"/>
      <c r="Z17"/>
      <c r="AA17"/>
      <c r="AB17"/>
      <c r="AC17"/>
      <c r="AD17"/>
      <c r="AE17"/>
      <c r="AF17"/>
      <c r="AG17"/>
      <c r="AH17">
        <v>78.5</v>
      </c>
      <c r="AI17">
        <v>0</v>
      </c>
      <c r="AJ17">
        <v>0</v>
      </c>
      <c r="AK17">
        <v>71.5</v>
      </c>
      <c r="AL17">
        <v>0</v>
      </c>
      <c r="AM17">
        <v>71.5</v>
      </c>
      <c r="AN17">
        <v>0</v>
      </c>
    </row>
    <row r="18" spans="10:40" ht="15.75">
      <c r="J18" s="23"/>
      <c r="K18" s="21"/>
      <c r="L18" s="21"/>
      <c r="M18" s="21"/>
      <c r="N18" s="21"/>
      <c r="O18" s="24"/>
      <c r="Z18"/>
      <c r="AA18"/>
      <c r="AB18"/>
      <c r="AC18"/>
      <c r="AD18"/>
      <c r="AE18"/>
      <c r="AF18"/>
      <c r="AG18"/>
      <c r="AH18">
        <v>79.5</v>
      </c>
      <c r="AI18">
        <v>0</v>
      </c>
      <c r="AJ18">
        <v>0</v>
      </c>
      <c r="AK18">
        <v>71.5</v>
      </c>
      <c r="AL18">
        <v>0</v>
      </c>
      <c r="AM18">
        <v>71.5</v>
      </c>
      <c r="AN18">
        <v>2</v>
      </c>
    </row>
    <row r="19" spans="7:40" ht="16.5" thickBot="1">
      <c r="G19" s="31">
        <v>1</v>
      </c>
      <c r="J19" s="26"/>
      <c r="K19" s="27"/>
      <c r="L19" s="27"/>
      <c r="M19" s="27"/>
      <c r="N19" s="27"/>
      <c r="O19" s="32"/>
      <c r="Z19"/>
      <c r="AA19"/>
      <c r="AB19"/>
      <c r="AC19"/>
      <c r="AD19"/>
      <c r="AE19"/>
      <c r="AF19"/>
      <c r="AG19"/>
      <c r="AH19">
        <v>80.5</v>
      </c>
      <c r="AI19">
        <v>0</v>
      </c>
      <c r="AJ19">
        <v>0</v>
      </c>
      <c r="AK19">
        <v>72.5</v>
      </c>
      <c r="AL19">
        <v>0</v>
      </c>
      <c r="AM19">
        <v>72.5</v>
      </c>
      <c r="AN19">
        <v>2</v>
      </c>
    </row>
    <row r="20" spans="26:40" ht="15.75">
      <c r="Z20"/>
      <c r="AA20"/>
      <c r="AB20"/>
      <c r="AC20"/>
      <c r="AD20"/>
      <c r="AE20"/>
      <c r="AF20"/>
      <c r="AG20"/>
      <c r="AH20">
        <v>81.5</v>
      </c>
      <c r="AI20">
        <v>1</v>
      </c>
      <c r="AJ20">
        <v>1</v>
      </c>
      <c r="AK20">
        <v>72.5</v>
      </c>
      <c r="AL20">
        <v>0</v>
      </c>
      <c r="AM20">
        <v>72.5</v>
      </c>
      <c r="AN20">
        <v>0</v>
      </c>
    </row>
    <row r="21" spans="26:40" ht="15.75">
      <c r="Z21"/>
      <c r="AA21"/>
      <c r="AB21"/>
      <c r="AC21"/>
      <c r="AD21"/>
      <c r="AE21"/>
      <c r="AF21"/>
      <c r="AG21"/>
      <c r="AH21">
        <v>82.5</v>
      </c>
      <c r="AI21">
        <v>0</v>
      </c>
      <c r="AJ21">
        <v>0</v>
      </c>
      <c r="AK21">
        <v>73.5</v>
      </c>
      <c r="AL21">
        <v>0</v>
      </c>
      <c r="AM21">
        <v>73.5</v>
      </c>
      <c r="AN21">
        <v>0</v>
      </c>
    </row>
    <row r="22" spans="26:40" ht="15.75">
      <c r="Z22"/>
      <c r="AA22"/>
      <c r="AB22"/>
      <c r="AC22"/>
      <c r="AD22"/>
      <c r="AE22"/>
      <c r="AF22"/>
      <c r="AG22"/>
      <c r="AH22">
        <v>83.5</v>
      </c>
      <c r="AI22">
        <v>0</v>
      </c>
      <c r="AJ22">
        <v>0</v>
      </c>
      <c r="AK22">
        <v>73.5</v>
      </c>
      <c r="AL22">
        <v>0</v>
      </c>
      <c r="AM22">
        <v>73.5</v>
      </c>
      <c r="AN22">
        <v>1</v>
      </c>
    </row>
    <row r="23" spans="7:40" ht="15.75">
      <c r="G23" s="31">
        <v>2</v>
      </c>
      <c r="Z23"/>
      <c r="AA23"/>
      <c r="AB23"/>
      <c r="AC23"/>
      <c r="AD23"/>
      <c r="AE23"/>
      <c r="AF23"/>
      <c r="AG23"/>
      <c r="AH23">
        <v>84.5</v>
      </c>
      <c r="AI23">
        <v>0</v>
      </c>
      <c r="AJ23">
        <v>0</v>
      </c>
      <c r="AK23">
        <v>74.5</v>
      </c>
      <c r="AL23">
        <v>0</v>
      </c>
      <c r="AM23">
        <v>74.5</v>
      </c>
      <c r="AN23">
        <v>1</v>
      </c>
    </row>
    <row r="24" spans="10:40" ht="15.75">
      <c r="J24" s="33"/>
      <c r="Z24"/>
      <c r="AA24"/>
      <c r="AB24"/>
      <c r="AC24"/>
      <c r="AD24"/>
      <c r="AE24"/>
      <c r="AF24"/>
      <c r="AG24"/>
      <c r="AH24">
        <v>85.5</v>
      </c>
      <c r="AI24">
        <v>0</v>
      </c>
      <c r="AJ24">
        <v>0</v>
      </c>
      <c r="AK24">
        <v>74.5</v>
      </c>
      <c r="AL24">
        <v>1</v>
      </c>
      <c r="AM24">
        <v>74.5</v>
      </c>
      <c r="AN24">
        <v>1</v>
      </c>
    </row>
    <row r="25" spans="10:40" ht="15.75">
      <c r="J25" s="33"/>
      <c r="Z25"/>
      <c r="AA25"/>
      <c r="AB25"/>
      <c r="AC25"/>
      <c r="AD25"/>
      <c r="AE25"/>
      <c r="AF25"/>
      <c r="AG25"/>
      <c r="AH25">
        <v>86.5</v>
      </c>
      <c r="AI25">
        <v>0</v>
      </c>
      <c r="AJ25">
        <v>1</v>
      </c>
      <c r="AK25">
        <v>75.5</v>
      </c>
      <c r="AL25">
        <v>1</v>
      </c>
      <c r="AM25">
        <v>75.5</v>
      </c>
      <c r="AN25">
        <v>1</v>
      </c>
    </row>
    <row r="26" spans="26:40" ht="15.75">
      <c r="Z26"/>
      <c r="AA26"/>
      <c r="AB26"/>
      <c r="AC26"/>
      <c r="AD26"/>
      <c r="AE26"/>
      <c r="AF26"/>
      <c r="AG26"/>
      <c r="AH26">
        <v>87.5</v>
      </c>
      <c r="AI26">
        <v>1</v>
      </c>
      <c r="AJ26">
        <v>1</v>
      </c>
      <c r="AK26">
        <v>75.5</v>
      </c>
      <c r="AL26">
        <v>1</v>
      </c>
      <c r="AM26">
        <v>75.5</v>
      </c>
      <c r="AN26">
        <v>0</v>
      </c>
    </row>
    <row r="27" spans="26:40" ht="15.75">
      <c r="Z27"/>
      <c r="AA27"/>
      <c r="AB27"/>
      <c r="AC27"/>
      <c r="AD27"/>
      <c r="AE27"/>
      <c r="AF27"/>
      <c r="AG27"/>
      <c r="AH27">
        <v>88.5</v>
      </c>
      <c r="AI27">
        <v>1</v>
      </c>
      <c r="AJ27">
        <v>0</v>
      </c>
      <c r="AK27">
        <v>76.5</v>
      </c>
      <c r="AL27">
        <v>1</v>
      </c>
      <c r="AM27">
        <v>76.5</v>
      </c>
      <c r="AN27">
        <v>0</v>
      </c>
    </row>
    <row r="28" spans="26:40" ht="15.75">
      <c r="Z28"/>
      <c r="AA28"/>
      <c r="AB28"/>
      <c r="AC28"/>
      <c r="AD28"/>
      <c r="AE28"/>
      <c r="AF28"/>
      <c r="AG28"/>
      <c r="AH28">
        <v>89.5</v>
      </c>
      <c r="AI28">
        <v>0</v>
      </c>
      <c r="AJ28">
        <v>0</v>
      </c>
      <c r="AK28">
        <v>76.5</v>
      </c>
      <c r="AL28">
        <v>0</v>
      </c>
      <c r="AM28">
        <v>76.5</v>
      </c>
      <c r="AN28">
        <v>0</v>
      </c>
    </row>
    <row r="29" spans="26:40" ht="15.75">
      <c r="Z29"/>
      <c r="AA29"/>
      <c r="AB29"/>
      <c r="AC29"/>
      <c r="AD29"/>
      <c r="AE29"/>
      <c r="AF29"/>
      <c r="AG29"/>
      <c r="AH29">
        <v>90.5</v>
      </c>
      <c r="AI29">
        <v>2</v>
      </c>
      <c r="AJ29">
        <v>0</v>
      </c>
      <c r="AK29">
        <v>77.5</v>
      </c>
      <c r="AL29">
        <v>0</v>
      </c>
      <c r="AM29">
        <v>77.5</v>
      </c>
      <c r="AN29">
        <v>0</v>
      </c>
    </row>
    <row r="30" spans="26:40" ht="15.75">
      <c r="Z30"/>
      <c r="AA30"/>
      <c r="AB30"/>
      <c r="AC30"/>
      <c r="AD30"/>
      <c r="AE30"/>
      <c r="AF30"/>
      <c r="AG30"/>
      <c r="AH30">
        <v>91.5</v>
      </c>
      <c r="AI30">
        <v>0</v>
      </c>
      <c r="AJ30">
        <v>0</v>
      </c>
      <c r="AK30">
        <v>77.5</v>
      </c>
      <c r="AL30">
        <v>0</v>
      </c>
      <c r="AM30">
        <v>77.5</v>
      </c>
      <c r="AN30">
        <v>0</v>
      </c>
    </row>
    <row r="31" spans="26:40" ht="15.75">
      <c r="Z31"/>
      <c r="AA31"/>
      <c r="AB31"/>
      <c r="AC31"/>
      <c r="AD31"/>
      <c r="AE31"/>
      <c r="AF31"/>
      <c r="AG31"/>
      <c r="AH31">
        <v>92.5</v>
      </c>
      <c r="AI31">
        <v>1</v>
      </c>
      <c r="AJ31">
        <v>0</v>
      </c>
      <c r="AK31">
        <v>78.5</v>
      </c>
      <c r="AL31">
        <v>0</v>
      </c>
      <c r="AM31">
        <v>78.5</v>
      </c>
      <c r="AN31">
        <v>0</v>
      </c>
    </row>
    <row r="32" spans="26:40" ht="15.75">
      <c r="Z32"/>
      <c r="AA32"/>
      <c r="AB32"/>
      <c r="AC32"/>
      <c r="AD32"/>
      <c r="AE32"/>
      <c r="AF32"/>
      <c r="AG32"/>
      <c r="AH32">
        <v>93.5</v>
      </c>
      <c r="AI32">
        <v>0</v>
      </c>
      <c r="AJ32">
        <v>0</v>
      </c>
      <c r="AK32">
        <v>78.5</v>
      </c>
      <c r="AL32">
        <v>0</v>
      </c>
      <c r="AM32">
        <v>78.5</v>
      </c>
      <c r="AN32">
        <v>0</v>
      </c>
    </row>
    <row r="33" spans="26:40" ht="15.75">
      <c r="Z33"/>
      <c r="AA33"/>
      <c r="AB33"/>
      <c r="AC33"/>
      <c r="AD33"/>
      <c r="AE33"/>
      <c r="AF33"/>
      <c r="AG33"/>
      <c r="AH33">
        <v>94.5</v>
      </c>
      <c r="AI33">
        <v>0</v>
      </c>
      <c r="AJ33">
        <v>0</v>
      </c>
      <c r="AK33">
        <v>79.5</v>
      </c>
      <c r="AL33">
        <v>0</v>
      </c>
      <c r="AM33">
        <v>79.5</v>
      </c>
      <c r="AN33">
        <v>0</v>
      </c>
    </row>
    <row r="34" spans="26:40" ht="15.75">
      <c r="Z34"/>
      <c r="AA34"/>
      <c r="AB34"/>
      <c r="AC34"/>
      <c r="AD34"/>
      <c r="AE34"/>
      <c r="AF34"/>
      <c r="AG34"/>
      <c r="AH34">
        <v>95.5</v>
      </c>
      <c r="AI34">
        <v>1</v>
      </c>
      <c r="AJ34">
        <v>0</v>
      </c>
      <c r="AK34">
        <v>79.5</v>
      </c>
      <c r="AL34">
        <v>0</v>
      </c>
      <c r="AM34">
        <v>79.5</v>
      </c>
      <c r="AN34">
        <v>0</v>
      </c>
    </row>
    <row r="35" spans="26:40" ht="15.75">
      <c r="Z35"/>
      <c r="AA35"/>
      <c r="AB35"/>
      <c r="AC35"/>
      <c r="AD35"/>
      <c r="AE35"/>
      <c r="AF35"/>
      <c r="AG35"/>
      <c r="AH35">
        <v>96.5</v>
      </c>
      <c r="AI35">
        <v>0</v>
      </c>
      <c r="AJ35">
        <v>0</v>
      </c>
      <c r="AK35">
        <v>80.5</v>
      </c>
      <c r="AL35">
        <v>0</v>
      </c>
      <c r="AM35">
        <v>80.5</v>
      </c>
      <c r="AN35">
        <v>0</v>
      </c>
    </row>
    <row r="36" spans="26:40" ht="15.75">
      <c r="Z36"/>
      <c r="AA36"/>
      <c r="AB36"/>
      <c r="AC36"/>
      <c r="AD36"/>
      <c r="AE36"/>
      <c r="AF36"/>
      <c r="AG36"/>
      <c r="AH36">
        <v>97.5</v>
      </c>
      <c r="AI36">
        <v>0</v>
      </c>
      <c r="AJ36">
        <v>0</v>
      </c>
      <c r="AK36">
        <v>80.5</v>
      </c>
      <c r="AL36">
        <v>1</v>
      </c>
      <c r="AM36">
        <v>80.5</v>
      </c>
      <c r="AN36">
        <v>1</v>
      </c>
    </row>
    <row r="37" spans="26:40" ht="15.75">
      <c r="Z37"/>
      <c r="AA37"/>
      <c r="AB37"/>
      <c r="AC37"/>
      <c r="AD37"/>
      <c r="AE37"/>
      <c r="AF37"/>
      <c r="AG37"/>
      <c r="AH37">
        <v>98.5</v>
      </c>
      <c r="AI37">
        <v>1</v>
      </c>
      <c r="AJ37">
        <v>0</v>
      </c>
      <c r="AK37">
        <v>81.5</v>
      </c>
      <c r="AL37">
        <v>1</v>
      </c>
      <c r="AM37">
        <v>81.5</v>
      </c>
      <c r="AN37">
        <v>1</v>
      </c>
    </row>
    <row r="38" spans="26:40" ht="15.75">
      <c r="Z38"/>
      <c r="AA38"/>
      <c r="AB38"/>
      <c r="AC38"/>
      <c r="AD38"/>
      <c r="AE38"/>
      <c r="AF38"/>
      <c r="AG38"/>
      <c r="AH38">
        <v>86.5</v>
      </c>
      <c r="AI38">
        <v>65</v>
      </c>
      <c r="AJ38">
        <v>9</v>
      </c>
      <c r="AK38">
        <v>81.5</v>
      </c>
      <c r="AL38">
        <v>0</v>
      </c>
      <c r="AM38">
        <v>81.5</v>
      </c>
      <c r="AN38">
        <v>0</v>
      </c>
    </row>
    <row r="39" spans="26:40" ht="15.75">
      <c r="Z39"/>
      <c r="AA39"/>
      <c r="AB39"/>
      <c r="AC39"/>
      <c r="AD39"/>
      <c r="AE39"/>
      <c r="AF39"/>
      <c r="AG39"/>
      <c r="AH39">
        <v>87.5</v>
      </c>
      <c r="AI39">
        <v>61</v>
      </c>
      <c r="AJ39">
        <v>8</v>
      </c>
      <c r="AK39">
        <v>82.5</v>
      </c>
      <c r="AL39">
        <v>0</v>
      </c>
      <c r="AM39">
        <v>82.5</v>
      </c>
      <c r="AN39">
        <v>0</v>
      </c>
    </row>
    <row r="40" spans="26:40" ht="15.75">
      <c r="Z40"/>
      <c r="AA40"/>
      <c r="AB40"/>
      <c r="AC40"/>
      <c r="AD40"/>
      <c r="AE40"/>
      <c r="AF40"/>
      <c r="AG40"/>
      <c r="AH40">
        <v>88.5</v>
      </c>
      <c r="AI40">
        <v>60</v>
      </c>
      <c r="AJ40">
        <v>1</v>
      </c>
      <c r="AK40">
        <v>82.5</v>
      </c>
      <c r="AL40">
        <v>0</v>
      </c>
      <c r="AM40">
        <v>82.5</v>
      </c>
      <c r="AN40">
        <v>0</v>
      </c>
    </row>
    <row r="41" spans="26:40" ht="15.75">
      <c r="Z41"/>
      <c r="AA41"/>
      <c r="AB41"/>
      <c r="AC41"/>
      <c r="AD41"/>
      <c r="AE41"/>
      <c r="AF41"/>
      <c r="AG41"/>
      <c r="AH41">
        <v>89.5</v>
      </c>
      <c r="AI41">
        <v>62</v>
      </c>
      <c r="AJ41">
        <v>4</v>
      </c>
      <c r="AK41">
        <v>83.5</v>
      </c>
      <c r="AL41">
        <v>0</v>
      </c>
      <c r="AM41">
        <v>83.5</v>
      </c>
      <c r="AN41">
        <v>0</v>
      </c>
    </row>
    <row r="42" spans="26:40" ht="15.75">
      <c r="Z42"/>
      <c r="AA42"/>
      <c r="AB42"/>
      <c r="AC42"/>
      <c r="AD42"/>
      <c r="AE42"/>
      <c r="AF42"/>
      <c r="AG42"/>
      <c r="AH42">
        <v>90.5</v>
      </c>
      <c r="AI42">
        <v>48</v>
      </c>
      <c r="AJ42">
        <v>3</v>
      </c>
      <c r="AK42">
        <v>83.5</v>
      </c>
      <c r="AL42">
        <v>0</v>
      </c>
      <c r="AM42">
        <v>83.5</v>
      </c>
      <c r="AN42">
        <v>0</v>
      </c>
    </row>
    <row r="43" spans="26:40" ht="15.75">
      <c r="Z43"/>
      <c r="AA43"/>
      <c r="AB43"/>
      <c r="AC43"/>
      <c r="AD43"/>
      <c r="AE43"/>
      <c r="AF43"/>
      <c r="AG43"/>
      <c r="AH43">
        <v>91.5</v>
      </c>
      <c r="AI43">
        <v>67</v>
      </c>
      <c r="AJ43">
        <v>1</v>
      </c>
      <c r="AK43">
        <v>84.5</v>
      </c>
      <c r="AL43">
        <v>0</v>
      </c>
      <c r="AM43">
        <v>84.5</v>
      </c>
      <c r="AN43">
        <v>0</v>
      </c>
    </row>
    <row r="44" spans="26:40" ht="15.75">
      <c r="Z44"/>
      <c r="AA44"/>
      <c r="AB44"/>
      <c r="AC44"/>
      <c r="AD44"/>
      <c r="AE44"/>
      <c r="AF44"/>
      <c r="AG44"/>
      <c r="AH44">
        <v>92.5</v>
      </c>
      <c r="AI44">
        <v>46</v>
      </c>
      <c r="AJ44">
        <v>0</v>
      </c>
      <c r="AK44">
        <v>84.5</v>
      </c>
      <c r="AL44">
        <v>0</v>
      </c>
      <c r="AM44">
        <v>84.5</v>
      </c>
      <c r="AN44">
        <v>0</v>
      </c>
    </row>
    <row r="45" spans="26:40" ht="15.75">
      <c r="Z45"/>
      <c r="AA45"/>
      <c r="AB45"/>
      <c r="AC45"/>
      <c r="AD45"/>
      <c r="AE45"/>
      <c r="AF45"/>
      <c r="AG45"/>
      <c r="AH45">
        <v>93.5</v>
      </c>
      <c r="AI45">
        <v>48</v>
      </c>
      <c r="AJ45">
        <v>0</v>
      </c>
      <c r="AK45">
        <v>85.5</v>
      </c>
      <c r="AL45">
        <v>0</v>
      </c>
      <c r="AM45">
        <v>85.5</v>
      </c>
      <c r="AN45">
        <v>0</v>
      </c>
    </row>
    <row r="46" spans="26:40" ht="15.75">
      <c r="Z46"/>
      <c r="AA46"/>
      <c r="AB46"/>
      <c r="AC46"/>
      <c r="AD46"/>
      <c r="AE46"/>
      <c r="AF46"/>
      <c r="AG46"/>
      <c r="AH46">
        <v>94.5</v>
      </c>
      <c r="AI46">
        <v>46</v>
      </c>
      <c r="AJ46">
        <v>0</v>
      </c>
      <c r="AK46">
        <v>85.5</v>
      </c>
      <c r="AL46">
        <v>0</v>
      </c>
      <c r="AM46">
        <v>85.5</v>
      </c>
      <c r="AN46">
        <v>1</v>
      </c>
    </row>
    <row r="47" spans="26:40" ht="15.75">
      <c r="Z47"/>
      <c r="AA47"/>
      <c r="AB47"/>
      <c r="AC47"/>
      <c r="AD47"/>
      <c r="AE47"/>
      <c r="AF47"/>
      <c r="AG47"/>
      <c r="AH47">
        <v>95.5</v>
      </c>
      <c r="AI47">
        <v>39</v>
      </c>
      <c r="AJ47">
        <v>0</v>
      </c>
      <c r="AK47">
        <v>86.5</v>
      </c>
      <c r="AL47">
        <v>0</v>
      </c>
      <c r="AM47">
        <v>86.5</v>
      </c>
      <c r="AN47">
        <v>1</v>
      </c>
    </row>
    <row r="48" spans="26:40" ht="15.75">
      <c r="Z48"/>
      <c r="AA48"/>
      <c r="AB48"/>
      <c r="AC48"/>
      <c r="AD48"/>
      <c r="AE48"/>
      <c r="AF48"/>
      <c r="AG48"/>
      <c r="AH48">
        <v>96.5</v>
      </c>
      <c r="AI48">
        <v>31</v>
      </c>
      <c r="AJ48">
        <v>0</v>
      </c>
      <c r="AK48">
        <v>86.5</v>
      </c>
      <c r="AL48">
        <v>1</v>
      </c>
      <c r="AM48">
        <v>86.5</v>
      </c>
      <c r="AN48">
        <v>1</v>
      </c>
    </row>
    <row r="49" spans="26:40" ht="15.75">
      <c r="Z49"/>
      <c r="AA49"/>
      <c r="AB49"/>
      <c r="AC49"/>
      <c r="AD49"/>
      <c r="AE49"/>
      <c r="AF49"/>
      <c r="AG49"/>
      <c r="AH49">
        <v>97.5</v>
      </c>
      <c r="AI49">
        <v>25</v>
      </c>
      <c r="AJ49">
        <v>0</v>
      </c>
      <c r="AK49">
        <v>87.5</v>
      </c>
      <c r="AL49">
        <v>1</v>
      </c>
      <c r="AM49">
        <v>87.5</v>
      </c>
      <c r="AN49">
        <v>1</v>
      </c>
    </row>
    <row r="50" spans="26:40" ht="15.75">
      <c r="Z50"/>
      <c r="AA50"/>
      <c r="AB50"/>
      <c r="AC50"/>
      <c r="AD50"/>
      <c r="AE50"/>
      <c r="AF50"/>
      <c r="AG50"/>
      <c r="AH50">
        <v>98.5</v>
      </c>
      <c r="AI50">
        <v>16</v>
      </c>
      <c r="AJ50">
        <v>0</v>
      </c>
      <c r="AK50">
        <v>87.5</v>
      </c>
      <c r="AL50">
        <v>1</v>
      </c>
      <c r="AM50">
        <v>87.5</v>
      </c>
      <c r="AN50">
        <v>0</v>
      </c>
    </row>
    <row r="51" spans="26:40" ht="15.75">
      <c r="Z51"/>
      <c r="AA51"/>
      <c r="AB51"/>
      <c r="AC51"/>
      <c r="AD51"/>
      <c r="AE51"/>
      <c r="AF51"/>
      <c r="AG51"/>
      <c r="AH51">
        <v>99.5</v>
      </c>
      <c r="AI51">
        <v>13</v>
      </c>
      <c r="AJ51">
        <v>0</v>
      </c>
      <c r="AK51">
        <v>88.5</v>
      </c>
      <c r="AL51">
        <v>1</v>
      </c>
      <c r="AM51">
        <v>88.5</v>
      </c>
      <c r="AN51">
        <v>0</v>
      </c>
    </row>
    <row r="52" spans="26:40" ht="15.75">
      <c r="Z52"/>
      <c r="AA52"/>
      <c r="AB52"/>
      <c r="AC52"/>
      <c r="AD52"/>
      <c r="AE52"/>
      <c r="AF52"/>
      <c r="AG52"/>
      <c r="AH52">
        <v>100.5</v>
      </c>
      <c r="AI52">
        <v>8</v>
      </c>
      <c r="AJ52">
        <v>0</v>
      </c>
      <c r="AK52">
        <v>88.5</v>
      </c>
      <c r="AL52">
        <v>0</v>
      </c>
      <c r="AM52">
        <v>88.5</v>
      </c>
      <c r="AN52">
        <v>0</v>
      </c>
    </row>
    <row r="53" spans="26:40" ht="15.75">
      <c r="Z53"/>
      <c r="AA53"/>
      <c r="AB53"/>
      <c r="AC53"/>
      <c r="AD53"/>
      <c r="AE53"/>
      <c r="AF53"/>
      <c r="AG53"/>
      <c r="AH53">
        <v>101.5</v>
      </c>
      <c r="AI53">
        <v>5</v>
      </c>
      <c r="AJ53">
        <v>0</v>
      </c>
      <c r="AK53">
        <v>89.5</v>
      </c>
      <c r="AL53">
        <v>0</v>
      </c>
      <c r="AM53">
        <v>89.5</v>
      </c>
      <c r="AN53">
        <v>0</v>
      </c>
    </row>
    <row r="54" spans="26:40" ht="15.75">
      <c r="Z54"/>
      <c r="AA54"/>
      <c r="AB54"/>
      <c r="AC54"/>
      <c r="AD54"/>
      <c r="AE54"/>
      <c r="AF54"/>
      <c r="AG54"/>
      <c r="AH54">
        <v>102.5</v>
      </c>
      <c r="AI54">
        <v>9</v>
      </c>
      <c r="AJ54">
        <v>0</v>
      </c>
      <c r="AK54">
        <v>89.5</v>
      </c>
      <c r="AL54">
        <v>2</v>
      </c>
      <c r="AM54">
        <v>89.5</v>
      </c>
      <c r="AN54">
        <v>0</v>
      </c>
    </row>
    <row r="55" spans="26:40" ht="15.75">
      <c r="Z55"/>
      <c r="AA55"/>
      <c r="AB55"/>
      <c r="AC55"/>
      <c r="AD55"/>
      <c r="AE55"/>
      <c r="AF55"/>
      <c r="AG55"/>
      <c r="AH55">
        <v>103.5</v>
      </c>
      <c r="AI55">
        <v>3</v>
      </c>
      <c r="AJ55">
        <v>0</v>
      </c>
      <c r="AK55">
        <v>90.5</v>
      </c>
      <c r="AL55">
        <v>2</v>
      </c>
      <c r="AM55">
        <v>90.5</v>
      </c>
      <c r="AN55">
        <v>0</v>
      </c>
    </row>
    <row r="56" spans="26:40" ht="15.75">
      <c r="Z56"/>
      <c r="AA56"/>
      <c r="AB56"/>
      <c r="AC56"/>
      <c r="AD56"/>
      <c r="AE56"/>
      <c r="AF56"/>
      <c r="AG56"/>
      <c r="AH56">
        <v>104.5</v>
      </c>
      <c r="AI56">
        <v>2</v>
      </c>
      <c r="AJ56">
        <v>0</v>
      </c>
      <c r="AK56">
        <v>90.5</v>
      </c>
      <c r="AL56">
        <v>0</v>
      </c>
      <c r="AM56">
        <v>90.5</v>
      </c>
      <c r="AN56">
        <v>0</v>
      </c>
    </row>
    <row r="57" spans="26:40" ht="15.75">
      <c r="Z57"/>
      <c r="AA57"/>
      <c r="AB57"/>
      <c r="AC57"/>
      <c r="AD57"/>
      <c r="AE57"/>
      <c r="AF57"/>
      <c r="AG57"/>
      <c r="AH57">
        <v>105.5</v>
      </c>
      <c r="AI57">
        <v>2</v>
      </c>
      <c r="AJ57">
        <v>0</v>
      </c>
      <c r="AK57">
        <v>91.5</v>
      </c>
      <c r="AL57">
        <v>0</v>
      </c>
      <c r="AM57">
        <v>91.5</v>
      </c>
      <c r="AN57">
        <v>0</v>
      </c>
    </row>
    <row r="58" spans="26:40" ht="15.75">
      <c r="Z58"/>
      <c r="AA58"/>
      <c r="AB58"/>
      <c r="AC58"/>
      <c r="AD58"/>
      <c r="AE58"/>
      <c r="AF58"/>
      <c r="AG58"/>
      <c r="AH58">
        <v>106.5</v>
      </c>
      <c r="AI58">
        <v>0</v>
      </c>
      <c r="AJ58">
        <v>0</v>
      </c>
      <c r="AK58">
        <v>91.5</v>
      </c>
      <c r="AL58">
        <v>1</v>
      </c>
      <c r="AM58">
        <v>91.5</v>
      </c>
      <c r="AN58">
        <v>0</v>
      </c>
    </row>
    <row r="59" spans="26:40" ht="15.75">
      <c r="Z59"/>
      <c r="AA59"/>
      <c r="AB59"/>
      <c r="AC59"/>
      <c r="AD59"/>
      <c r="AE59"/>
      <c r="AF59"/>
      <c r="AG59"/>
      <c r="AH59">
        <v>107.5</v>
      </c>
      <c r="AI59">
        <v>1</v>
      </c>
      <c r="AJ59">
        <v>0</v>
      </c>
      <c r="AK59">
        <v>92.5</v>
      </c>
      <c r="AL59">
        <v>1</v>
      </c>
      <c r="AM59">
        <v>92.5</v>
      </c>
      <c r="AN59">
        <v>0</v>
      </c>
    </row>
    <row r="60" spans="26:40" ht="15.75">
      <c r="Z60"/>
      <c r="AA60"/>
      <c r="AB60"/>
      <c r="AC60"/>
      <c r="AD60"/>
      <c r="AE60"/>
      <c r="AF60"/>
      <c r="AG60"/>
      <c r="AH60">
        <v>108.5</v>
      </c>
      <c r="AI60">
        <v>2</v>
      </c>
      <c r="AJ60">
        <v>0</v>
      </c>
      <c r="AK60">
        <v>92.5</v>
      </c>
      <c r="AL60">
        <v>0</v>
      </c>
      <c r="AM60">
        <v>92.5</v>
      </c>
      <c r="AN60">
        <v>0</v>
      </c>
    </row>
    <row r="61" spans="26:40" ht="15.75">
      <c r="Z61"/>
      <c r="AA61"/>
      <c r="AB61"/>
      <c r="AC61"/>
      <c r="AD61"/>
      <c r="AE61"/>
      <c r="AF61"/>
      <c r="AG61"/>
      <c r="AH61">
        <v>109.5</v>
      </c>
      <c r="AI61">
        <v>0</v>
      </c>
      <c r="AJ61">
        <v>0</v>
      </c>
      <c r="AK61">
        <v>93.5</v>
      </c>
      <c r="AL61">
        <v>0</v>
      </c>
      <c r="AM61">
        <v>93.5</v>
      </c>
      <c r="AN61">
        <v>0</v>
      </c>
    </row>
    <row r="62" spans="26:40" ht="15.75">
      <c r="Z62"/>
      <c r="AA62"/>
      <c r="AB62"/>
      <c r="AC62"/>
      <c r="AD62"/>
      <c r="AE62"/>
      <c r="AF62"/>
      <c r="AG62"/>
      <c r="AH62">
        <v>110.5</v>
      </c>
      <c r="AI62">
        <v>0</v>
      </c>
      <c r="AJ62">
        <v>0</v>
      </c>
      <c r="AK62">
        <v>93.5</v>
      </c>
      <c r="AL62">
        <v>0</v>
      </c>
      <c r="AM62">
        <v>93.5</v>
      </c>
      <c r="AN62">
        <v>0</v>
      </c>
    </row>
    <row r="63" spans="26:40" ht="15.75">
      <c r="Z63"/>
      <c r="AA63"/>
      <c r="AB63"/>
      <c r="AC63"/>
      <c r="AD63"/>
      <c r="AE63"/>
      <c r="AF63"/>
      <c r="AG63"/>
      <c r="AH63">
        <v>111.5</v>
      </c>
      <c r="AI63">
        <v>1</v>
      </c>
      <c r="AJ63">
        <v>0</v>
      </c>
      <c r="AK63">
        <v>94.5</v>
      </c>
      <c r="AL63">
        <v>0</v>
      </c>
      <c r="AM63">
        <v>94.5</v>
      </c>
      <c r="AN63">
        <v>0</v>
      </c>
    </row>
    <row r="64" spans="26:40" ht="15.75">
      <c r="Z64"/>
      <c r="AA64"/>
      <c r="AB64"/>
      <c r="AC64"/>
      <c r="AD64"/>
      <c r="AE64"/>
      <c r="AF64"/>
      <c r="AG64"/>
      <c r="AH64"/>
      <c r="AI64"/>
      <c r="AJ64"/>
      <c r="AK64">
        <v>94.5</v>
      </c>
      <c r="AL64">
        <v>1</v>
      </c>
      <c r="AM64">
        <v>94.5</v>
      </c>
      <c r="AN64">
        <v>0</v>
      </c>
    </row>
    <row r="65" spans="26:40" ht="15.75">
      <c r="Z65"/>
      <c r="AA65"/>
      <c r="AB65"/>
      <c r="AC65"/>
      <c r="AD65"/>
      <c r="AE65"/>
      <c r="AF65"/>
      <c r="AG65"/>
      <c r="AH65"/>
      <c r="AI65"/>
      <c r="AJ65"/>
      <c r="AK65">
        <v>95.5</v>
      </c>
      <c r="AL65">
        <v>1</v>
      </c>
      <c r="AM65">
        <v>95.5</v>
      </c>
      <c r="AN65">
        <v>0</v>
      </c>
    </row>
    <row r="66" spans="26:40" ht="15.75">
      <c r="Z66"/>
      <c r="AA66"/>
      <c r="AB66"/>
      <c r="AC66"/>
      <c r="AD66"/>
      <c r="AE66"/>
      <c r="AF66"/>
      <c r="AG66"/>
      <c r="AH66"/>
      <c r="AI66"/>
      <c r="AJ66"/>
      <c r="AK66">
        <v>95.5</v>
      </c>
      <c r="AL66">
        <v>0</v>
      </c>
      <c r="AM66">
        <v>95.5</v>
      </c>
      <c r="AN66">
        <v>0</v>
      </c>
    </row>
    <row r="67" spans="26:40" ht="15.75">
      <c r="Z67"/>
      <c r="AA67"/>
      <c r="AB67"/>
      <c r="AC67"/>
      <c r="AD67"/>
      <c r="AE67"/>
      <c r="AF67"/>
      <c r="AG67"/>
      <c r="AH67"/>
      <c r="AI67"/>
      <c r="AJ67"/>
      <c r="AK67">
        <v>96.5</v>
      </c>
      <c r="AL67">
        <v>0</v>
      </c>
      <c r="AM67">
        <v>96.5</v>
      </c>
      <c r="AN67">
        <v>0</v>
      </c>
    </row>
    <row r="68" spans="26:40" ht="15.75">
      <c r="Z68"/>
      <c r="AA68"/>
      <c r="AB68"/>
      <c r="AC68"/>
      <c r="AD68"/>
      <c r="AE68"/>
      <c r="AF68"/>
      <c r="AG68"/>
      <c r="AH68"/>
      <c r="AI68"/>
      <c r="AJ68"/>
      <c r="AK68">
        <v>96.5</v>
      </c>
      <c r="AL68">
        <v>0</v>
      </c>
      <c r="AM68">
        <v>96.5</v>
      </c>
      <c r="AN68">
        <v>0</v>
      </c>
    </row>
    <row r="69" spans="26:40" ht="15.75">
      <c r="Z69"/>
      <c r="AA69"/>
      <c r="AB69"/>
      <c r="AC69"/>
      <c r="AD69"/>
      <c r="AE69"/>
      <c r="AF69"/>
      <c r="AG69"/>
      <c r="AH69"/>
      <c r="AI69"/>
      <c r="AJ69"/>
      <c r="AK69">
        <v>97.5</v>
      </c>
      <c r="AL69">
        <v>0</v>
      </c>
      <c r="AM69">
        <v>97.5</v>
      </c>
      <c r="AN69">
        <v>0</v>
      </c>
    </row>
    <row r="70" spans="26:40" ht="15.75">
      <c r="Z70"/>
      <c r="AA70"/>
      <c r="AB70"/>
      <c r="AC70"/>
      <c r="AD70"/>
      <c r="AE70"/>
      <c r="AF70"/>
      <c r="AG70"/>
      <c r="AH70"/>
      <c r="AI70"/>
      <c r="AJ70"/>
      <c r="AK70">
        <v>97.5</v>
      </c>
      <c r="AL70">
        <v>1</v>
      </c>
      <c r="AM70">
        <v>97.5</v>
      </c>
      <c r="AN70">
        <v>0</v>
      </c>
    </row>
    <row r="71" spans="26:40" ht="15.75">
      <c r="Z71"/>
      <c r="AA71"/>
      <c r="AB71"/>
      <c r="AC71"/>
      <c r="AD71"/>
      <c r="AE71"/>
      <c r="AF71"/>
      <c r="AG71"/>
      <c r="AH71"/>
      <c r="AI71"/>
      <c r="AJ71"/>
      <c r="AK71">
        <v>98.5</v>
      </c>
      <c r="AL71">
        <v>1</v>
      </c>
      <c r="AM71">
        <v>98.5</v>
      </c>
      <c r="AN71">
        <v>0</v>
      </c>
    </row>
    <row r="72" spans="26:40" ht="15.75">
      <c r="Z72"/>
      <c r="AA72"/>
      <c r="AB72"/>
      <c r="AC72"/>
      <c r="AD72"/>
      <c r="AE72"/>
      <c r="AF72"/>
      <c r="AG72"/>
      <c r="AH72"/>
      <c r="AI72"/>
      <c r="AJ72"/>
      <c r="AK72">
        <v>98.5</v>
      </c>
      <c r="AL72">
        <v>0</v>
      </c>
      <c r="AM72">
        <v>98.5</v>
      </c>
      <c r="AN72">
        <v>0</v>
      </c>
    </row>
    <row r="73" spans="26:40" ht="15.75">
      <c r="Z73"/>
      <c r="AA73"/>
      <c r="AB73"/>
      <c r="AC73"/>
      <c r="AD73"/>
      <c r="AE73"/>
      <c r="AF73"/>
      <c r="AG73"/>
      <c r="AH73"/>
      <c r="AI73"/>
      <c r="AJ73"/>
      <c r="AK73">
        <v>86.5</v>
      </c>
      <c r="AL73">
        <v>65</v>
      </c>
      <c r="AM73">
        <v>86.5</v>
      </c>
      <c r="AN73">
        <v>9</v>
      </c>
    </row>
    <row r="74" spans="26:40" ht="15.75">
      <c r="Z74"/>
      <c r="AA74"/>
      <c r="AB74"/>
      <c r="AC74"/>
      <c r="AD74"/>
      <c r="AE74"/>
      <c r="AF74"/>
      <c r="AG74"/>
      <c r="AH74"/>
      <c r="AI74"/>
      <c r="AJ74"/>
      <c r="AK74">
        <v>86.5</v>
      </c>
      <c r="AL74">
        <v>61</v>
      </c>
      <c r="AM74">
        <v>86.5</v>
      </c>
      <c r="AN74">
        <v>8</v>
      </c>
    </row>
    <row r="75" spans="26:40" ht="15.75">
      <c r="Z75"/>
      <c r="AA75"/>
      <c r="AB75"/>
      <c r="AC75"/>
      <c r="AD75"/>
      <c r="AE75"/>
      <c r="AF75"/>
      <c r="AG75"/>
      <c r="AH75"/>
      <c r="AI75"/>
      <c r="AJ75"/>
      <c r="AK75">
        <v>87.5</v>
      </c>
      <c r="AL75">
        <v>61</v>
      </c>
      <c r="AM75">
        <v>87.5</v>
      </c>
      <c r="AN75">
        <v>8</v>
      </c>
    </row>
    <row r="76" spans="26:40" ht="15.75">
      <c r="Z76"/>
      <c r="AA76"/>
      <c r="AB76"/>
      <c r="AC76"/>
      <c r="AD76"/>
      <c r="AE76"/>
      <c r="AF76"/>
      <c r="AG76"/>
      <c r="AH76"/>
      <c r="AI76"/>
      <c r="AJ76"/>
      <c r="AK76">
        <v>87.5</v>
      </c>
      <c r="AL76">
        <v>60</v>
      </c>
      <c r="AM76">
        <v>87.5</v>
      </c>
      <c r="AN76">
        <v>1</v>
      </c>
    </row>
    <row r="77" spans="26:40" ht="15.75">
      <c r="Z77"/>
      <c r="AA77"/>
      <c r="AB77"/>
      <c r="AC77"/>
      <c r="AD77"/>
      <c r="AE77"/>
      <c r="AF77"/>
      <c r="AG77"/>
      <c r="AH77"/>
      <c r="AI77"/>
      <c r="AJ77"/>
      <c r="AK77">
        <v>88.5</v>
      </c>
      <c r="AL77">
        <v>60</v>
      </c>
      <c r="AM77">
        <v>88.5</v>
      </c>
      <c r="AN77">
        <v>1</v>
      </c>
    </row>
    <row r="78" spans="26:40" ht="15.75">
      <c r="Z78"/>
      <c r="AA78"/>
      <c r="AB78"/>
      <c r="AC78"/>
      <c r="AD78"/>
      <c r="AE78"/>
      <c r="AF78"/>
      <c r="AG78"/>
      <c r="AH78"/>
      <c r="AI78"/>
      <c r="AJ78"/>
      <c r="AK78">
        <v>88.5</v>
      </c>
      <c r="AL78">
        <v>62</v>
      </c>
      <c r="AM78">
        <v>88.5</v>
      </c>
      <c r="AN78">
        <v>4</v>
      </c>
    </row>
    <row r="79" spans="26:40" ht="15.75">
      <c r="Z79"/>
      <c r="AA79"/>
      <c r="AB79"/>
      <c r="AC79"/>
      <c r="AD79"/>
      <c r="AE79"/>
      <c r="AF79"/>
      <c r="AG79"/>
      <c r="AH79"/>
      <c r="AI79"/>
      <c r="AJ79"/>
      <c r="AK79">
        <v>89.5</v>
      </c>
      <c r="AL79">
        <v>62</v>
      </c>
      <c r="AM79">
        <v>89.5</v>
      </c>
      <c r="AN79">
        <v>4</v>
      </c>
    </row>
    <row r="80" spans="26:40" ht="15.75">
      <c r="Z80"/>
      <c r="AA80"/>
      <c r="AB80"/>
      <c r="AC80"/>
      <c r="AD80"/>
      <c r="AE80"/>
      <c r="AF80"/>
      <c r="AG80"/>
      <c r="AH80"/>
      <c r="AI80"/>
      <c r="AJ80"/>
      <c r="AK80">
        <v>89.5</v>
      </c>
      <c r="AL80">
        <v>48</v>
      </c>
      <c r="AM80">
        <v>89.5</v>
      </c>
      <c r="AN80">
        <v>3</v>
      </c>
    </row>
    <row r="81" spans="26:40" ht="15.75">
      <c r="Z81"/>
      <c r="AA81"/>
      <c r="AB81"/>
      <c r="AC81"/>
      <c r="AD81"/>
      <c r="AE81"/>
      <c r="AF81"/>
      <c r="AG81"/>
      <c r="AH81"/>
      <c r="AI81"/>
      <c r="AJ81"/>
      <c r="AK81">
        <v>90.5</v>
      </c>
      <c r="AL81">
        <v>48</v>
      </c>
      <c r="AM81">
        <v>90.5</v>
      </c>
      <c r="AN81">
        <v>3</v>
      </c>
    </row>
    <row r="82" spans="26:40" ht="15.75">
      <c r="Z82"/>
      <c r="AA82"/>
      <c r="AB82"/>
      <c r="AC82"/>
      <c r="AD82"/>
      <c r="AE82"/>
      <c r="AF82"/>
      <c r="AG82"/>
      <c r="AH82"/>
      <c r="AI82"/>
      <c r="AJ82"/>
      <c r="AK82">
        <v>90.5</v>
      </c>
      <c r="AL82">
        <v>67</v>
      </c>
      <c r="AM82">
        <v>90.5</v>
      </c>
      <c r="AN82">
        <v>1</v>
      </c>
    </row>
    <row r="83" spans="26:40" ht="15.75">
      <c r="Z83"/>
      <c r="AA83"/>
      <c r="AB83"/>
      <c r="AC83"/>
      <c r="AD83"/>
      <c r="AE83"/>
      <c r="AF83"/>
      <c r="AG83"/>
      <c r="AH83"/>
      <c r="AI83"/>
      <c r="AJ83"/>
      <c r="AK83">
        <v>91.5</v>
      </c>
      <c r="AL83">
        <v>67</v>
      </c>
      <c r="AM83">
        <v>91.5</v>
      </c>
      <c r="AN83">
        <v>1</v>
      </c>
    </row>
    <row r="84" spans="26:40" ht="15.75">
      <c r="Z84"/>
      <c r="AA84"/>
      <c r="AB84"/>
      <c r="AC84"/>
      <c r="AD84"/>
      <c r="AE84"/>
      <c r="AF84"/>
      <c r="AG84"/>
      <c r="AH84"/>
      <c r="AI84"/>
      <c r="AJ84"/>
      <c r="AK84">
        <v>91.5</v>
      </c>
      <c r="AL84">
        <v>46</v>
      </c>
      <c r="AM84">
        <v>91.5</v>
      </c>
      <c r="AN84">
        <v>0</v>
      </c>
    </row>
    <row r="85" spans="26:40" ht="15.75">
      <c r="Z85"/>
      <c r="AA85"/>
      <c r="AB85"/>
      <c r="AC85"/>
      <c r="AD85"/>
      <c r="AE85"/>
      <c r="AF85"/>
      <c r="AG85"/>
      <c r="AH85"/>
      <c r="AI85"/>
      <c r="AJ85"/>
      <c r="AK85">
        <v>92.5</v>
      </c>
      <c r="AL85">
        <v>46</v>
      </c>
      <c r="AM85">
        <v>92.5</v>
      </c>
      <c r="AN85">
        <v>0</v>
      </c>
    </row>
    <row r="86" spans="26:40" ht="15.75">
      <c r="Z86"/>
      <c r="AA86"/>
      <c r="AB86"/>
      <c r="AC86"/>
      <c r="AD86"/>
      <c r="AE86"/>
      <c r="AF86"/>
      <c r="AG86"/>
      <c r="AH86"/>
      <c r="AI86"/>
      <c r="AJ86"/>
      <c r="AK86">
        <v>92.5</v>
      </c>
      <c r="AL86">
        <v>48</v>
      </c>
      <c r="AM86">
        <v>92.5</v>
      </c>
      <c r="AN86">
        <v>0</v>
      </c>
    </row>
    <row r="87" spans="26:40" ht="15.75">
      <c r="Z87"/>
      <c r="AA87"/>
      <c r="AB87"/>
      <c r="AC87"/>
      <c r="AD87"/>
      <c r="AE87"/>
      <c r="AF87"/>
      <c r="AG87"/>
      <c r="AH87"/>
      <c r="AI87"/>
      <c r="AJ87"/>
      <c r="AK87">
        <v>93.5</v>
      </c>
      <c r="AL87">
        <v>48</v>
      </c>
      <c r="AM87">
        <v>93.5</v>
      </c>
      <c r="AN87">
        <v>0</v>
      </c>
    </row>
    <row r="88" spans="26:40" ht="15.75">
      <c r="Z88"/>
      <c r="AA88"/>
      <c r="AB88"/>
      <c r="AC88"/>
      <c r="AD88"/>
      <c r="AE88"/>
      <c r="AF88"/>
      <c r="AG88"/>
      <c r="AH88"/>
      <c r="AI88"/>
      <c r="AJ88"/>
      <c r="AK88">
        <v>93.5</v>
      </c>
      <c r="AL88">
        <v>46</v>
      </c>
      <c r="AM88">
        <v>93.5</v>
      </c>
      <c r="AN88">
        <v>0</v>
      </c>
    </row>
    <row r="89" spans="26:40" ht="15.75">
      <c r="Z89"/>
      <c r="AA89"/>
      <c r="AB89"/>
      <c r="AC89"/>
      <c r="AD89"/>
      <c r="AE89"/>
      <c r="AF89"/>
      <c r="AG89"/>
      <c r="AH89"/>
      <c r="AI89"/>
      <c r="AJ89"/>
      <c r="AK89">
        <v>94.5</v>
      </c>
      <c r="AL89">
        <v>46</v>
      </c>
      <c r="AM89">
        <v>94.5</v>
      </c>
      <c r="AN89">
        <v>0</v>
      </c>
    </row>
    <row r="90" spans="26:40" ht="15.75">
      <c r="Z90"/>
      <c r="AA90"/>
      <c r="AB90"/>
      <c r="AC90"/>
      <c r="AD90"/>
      <c r="AE90"/>
      <c r="AF90"/>
      <c r="AG90"/>
      <c r="AH90"/>
      <c r="AI90"/>
      <c r="AJ90"/>
      <c r="AK90">
        <v>94.5</v>
      </c>
      <c r="AL90">
        <v>39</v>
      </c>
      <c r="AM90">
        <v>94.5</v>
      </c>
      <c r="AN90">
        <v>0</v>
      </c>
    </row>
    <row r="91" spans="26:40" ht="15.75">
      <c r="Z91"/>
      <c r="AA91"/>
      <c r="AB91"/>
      <c r="AC91"/>
      <c r="AD91"/>
      <c r="AE91"/>
      <c r="AF91"/>
      <c r="AG91"/>
      <c r="AH91"/>
      <c r="AI91"/>
      <c r="AJ91"/>
      <c r="AK91">
        <v>95.5</v>
      </c>
      <c r="AL91">
        <v>39</v>
      </c>
      <c r="AM91">
        <v>95.5</v>
      </c>
      <c r="AN91">
        <v>0</v>
      </c>
    </row>
    <row r="92" spans="26:40" ht="15.75">
      <c r="Z92"/>
      <c r="AA92"/>
      <c r="AB92"/>
      <c r="AC92"/>
      <c r="AD92"/>
      <c r="AE92"/>
      <c r="AF92"/>
      <c r="AG92"/>
      <c r="AH92"/>
      <c r="AI92"/>
      <c r="AJ92"/>
      <c r="AK92">
        <v>95.5</v>
      </c>
      <c r="AL92">
        <v>31</v>
      </c>
      <c r="AM92">
        <v>95.5</v>
      </c>
      <c r="AN92">
        <v>0</v>
      </c>
    </row>
    <row r="93" spans="26:40" ht="15.75">
      <c r="Z93"/>
      <c r="AA93"/>
      <c r="AB93"/>
      <c r="AC93"/>
      <c r="AD93"/>
      <c r="AE93"/>
      <c r="AF93"/>
      <c r="AG93"/>
      <c r="AH93"/>
      <c r="AI93"/>
      <c r="AJ93"/>
      <c r="AK93">
        <v>96.5</v>
      </c>
      <c r="AL93">
        <v>31</v>
      </c>
      <c r="AM93">
        <v>96.5</v>
      </c>
      <c r="AN93">
        <v>0</v>
      </c>
    </row>
    <row r="94" spans="26:40" ht="15.75">
      <c r="Z94"/>
      <c r="AA94"/>
      <c r="AB94"/>
      <c r="AC94"/>
      <c r="AD94"/>
      <c r="AE94"/>
      <c r="AF94"/>
      <c r="AG94"/>
      <c r="AH94"/>
      <c r="AI94"/>
      <c r="AJ94"/>
      <c r="AK94">
        <v>96.5</v>
      </c>
      <c r="AL94">
        <v>25</v>
      </c>
      <c r="AM94">
        <v>96.5</v>
      </c>
      <c r="AN94">
        <v>0</v>
      </c>
    </row>
    <row r="95" spans="26:40" ht="15.75">
      <c r="Z95"/>
      <c r="AA95"/>
      <c r="AB95"/>
      <c r="AC95"/>
      <c r="AD95"/>
      <c r="AE95"/>
      <c r="AF95"/>
      <c r="AG95"/>
      <c r="AH95"/>
      <c r="AI95"/>
      <c r="AJ95"/>
      <c r="AK95">
        <v>97.5</v>
      </c>
      <c r="AL95">
        <v>25</v>
      </c>
      <c r="AM95">
        <v>97.5</v>
      </c>
      <c r="AN95">
        <v>0</v>
      </c>
    </row>
    <row r="96" spans="26:40" ht="15.75">
      <c r="Z96"/>
      <c r="AA96"/>
      <c r="AB96"/>
      <c r="AC96"/>
      <c r="AD96"/>
      <c r="AE96"/>
      <c r="AF96"/>
      <c r="AG96"/>
      <c r="AH96"/>
      <c r="AI96"/>
      <c r="AJ96"/>
      <c r="AK96">
        <v>97.5</v>
      </c>
      <c r="AL96">
        <v>16</v>
      </c>
      <c r="AM96">
        <v>97.5</v>
      </c>
      <c r="AN96">
        <v>0</v>
      </c>
    </row>
    <row r="97" spans="26:40" ht="15.75">
      <c r="Z97"/>
      <c r="AA97"/>
      <c r="AB97"/>
      <c r="AC97"/>
      <c r="AD97"/>
      <c r="AE97"/>
      <c r="AF97"/>
      <c r="AG97"/>
      <c r="AH97"/>
      <c r="AI97"/>
      <c r="AJ97"/>
      <c r="AK97">
        <v>98.5</v>
      </c>
      <c r="AL97">
        <v>16</v>
      </c>
      <c r="AM97">
        <v>98.5</v>
      </c>
      <c r="AN97">
        <v>0</v>
      </c>
    </row>
    <row r="98" spans="26:40" ht="15.75">
      <c r="Z98"/>
      <c r="AA98"/>
      <c r="AB98"/>
      <c r="AC98"/>
      <c r="AD98"/>
      <c r="AE98"/>
      <c r="AF98"/>
      <c r="AG98"/>
      <c r="AH98"/>
      <c r="AI98"/>
      <c r="AJ98"/>
      <c r="AK98">
        <v>98.5</v>
      </c>
      <c r="AL98">
        <v>13</v>
      </c>
      <c r="AM98">
        <v>98.5</v>
      </c>
      <c r="AN98">
        <v>0</v>
      </c>
    </row>
    <row r="99" spans="26:40" ht="15.75">
      <c r="Z99"/>
      <c r="AA99"/>
      <c r="AB99"/>
      <c r="AC99"/>
      <c r="AD99"/>
      <c r="AE99"/>
      <c r="AF99"/>
      <c r="AG99"/>
      <c r="AH99"/>
      <c r="AI99"/>
      <c r="AJ99"/>
      <c r="AK99">
        <v>99.5</v>
      </c>
      <c r="AL99">
        <v>13</v>
      </c>
      <c r="AM99">
        <v>99.5</v>
      </c>
      <c r="AN99">
        <v>0</v>
      </c>
    </row>
    <row r="100" spans="26:40" ht="15.75">
      <c r="Z100"/>
      <c r="AA100"/>
      <c r="AB100"/>
      <c r="AC100"/>
      <c r="AD100"/>
      <c r="AE100"/>
      <c r="AF100"/>
      <c r="AG100"/>
      <c r="AH100"/>
      <c r="AI100"/>
      <c r="AJ100"/>
      <c r="AK100">
        <v>99.5</v>
      </c>
      <c r="AL100">
        <v>8</v>
      </c>
      <c r="AM100">
        <v>99.5</v>
      </c>
      <c r="AN100">
        <v>0</v>
      </c>
    </row>
    <row r="101" spans="26:40" ht="15.75">
      <c r="Z101"/>
      <c r="AA101"/>
      <c r="AB101"/>
      <c r="AC101"/>
      <c r="AD101"/>
      <c r="AE101"/>
      <c r="AF101"/>
      <c r="AG101"/>
      <c r="AH101"/>
      <c r="AI101"/>
      <c r="AJ101"/>
      <c r="AK101">
        <v>100.5</v>
      </c>
      <c r="AL101">
        <v>8</v>
      </c>
      <c r="AM101">
        <v>100.5</v>
      </c>
      <c r="AN101">
        <v>0</v>
      </c>
    </row>
    <row r="102" spans="26:40" ht="15.75">
      <c r="Z102"/>
      <c r="AA102"/>
      <c r="AB102"/>
      <c r="AC102"/>
      <c r="AD102"/>
      <c r="AE102"/>
      <c r="AF102"/>
      <c r="AG102"/>
      <c r="AH102"/>
      <c r="AI102"/>
      <c r="AJ102"/>
      <c r="AK102">
        <v>100.5</v>
      </c>
      <c r="AL102">
        <v>5</v>
      </c>
      <c r="AM102">
        <v>100.5</v>
      </c>
      <c r="AN102">
        <v>0</v>
      </c>
    </row>
    <row r="103" spans="37:40" ht="15.75">
      <c r="AK103" s="17">
        <v>101.5</v>
      </c>
      <c r="AL103" s="17">
        <v>5</v>
      </c>
      <c r="AM103" s="17">
        <v>101.5</v>
      </c>
      <c r="AN103" s="17">
        <v>0</v>
      </c>
    </row>
    <row r="104" spans="37:40" ht="15.75">
      <c r="AK104" s="17">
        <v>101.5</v>
      </c>
      <c r="AL104" s="17">
        <v>9</v>
      </c>
      <c r="AM104" s="17">
        <v>101.5</v>
      </c>
      <c r="AN104" s="17">
        <v>0</v>
      </c>
    </row>
    <row r="105" spans="37:40" ht="15.75">
      <c r="AK105" s="17">
        <v>102.5</v>
      </c>
      <c r="AL105" s="17">
        <v>9</v>
      </c>
      <c r="AM105" s="17">
        <v>102.5</v>
      </c>
      <c r="AN105" s="17">
        <v>0</v>
      </c>
    </row>
    <row r="106" spans="37:40" ht="15.75">
      <c r="AK106" s="17">
        <v>102.5</v>
      </c>
      <c r="AL106" s="17">
        <v>3</v>
      </c>
      <c r="AM106" s="17">
        <v>102.5</v>
      </c>
      <c r="AN106" s="17">
        <v>0</v>
      </c>
    </row>
    <row r="107" spans="37:40" ht="15.75">
      <c r="AK107" s="17">
        <v>103.5</v>
      </c>
      <c r="AL107" s="17">
        <v>3</v>
      </c>
      <c r="AM107" s="17">
        <v>103.5</v>
      </c>
      <c r="AN107" s="17">
        <v>0</v>
      </c>
    </row>
    <row r="108" spans="37:40" ht="15.75">
      <c r="AK108" s="17">
        <v>103.5</v>
      </c>
      <c r="AL108" s="17">
        <v>2</v>
      </c>
      <c r="AM108" s="17">
        <v>103.5</v>
      </c>
      <c r="AN108" s="17">
        <v>0</v>
      </c>
    </row>
    <row r="109" spans="37:40" ht="15.75">
      <c r="AK109" s="17">
        <v>104.5</v>
      </c>
      <c r="AL109" s="17">
        <v>2</v>
      </c>
      <c r="AM109" s="17">
        <v>104.5</v>
      </c>
      <c r="AN109" s="17">
        <v>0</v>
      </c>
    </row>
    <row r="110" spans="37:40" ht="15.75">
      <c r="AK110" s="17">
        <v>104.5</v>
      </c>
      <c r="AL110" s="17">
        <v>2</v>
      </c>
      <c r="AM110" s="17">
        <v>104.5</v>
      </c>
      <c r="AN110" s="17">
        <v>0</v>
      </c>
    </row>
    <row r="111" spans="37:40" ht="15.75">
      <c r="AK111" s="17">
        <v>105.5</v>
      </c>
      <c r="AL111" s="17">
        <v>2</v>
      </c>
      <c r="AM111" s="17">
        <v>105.5</v>
      </c>
      <c r="AN111" s="17">
        <v>0</v>
      </c>
    </row>
    <row r="112" spans="37:40" ht="15.75">
      <c r="AK112" s="17">
        <v>105.5</v>
      </c>
      <c r="AL112" s="17">
        <v>0</v>
      </c>
      <c r="AM112" s="17">
        <v>105.5</v>
      </c>
      <c r="AN112" s="17">
        <v>0</v>
      </c>
    </row>
    <row r="113" spans="37:40" ht="15.75">
      <c r="AK113" s="17">
        <v>106.5</v>
      </c>
      <c r="AL113" s="17">
        <v>0</v>
      </c>
      <c r="AM113" s="17">
        <v>106.5</v>
      </c>
      <c r="AN113" s="17">
        <v>0</v>
      </c>
    </row>
    <row r="114" spans="37:40" ht="15.75">
      <c r="AK114" s="17">
        <v>106.5</v>
      </c>
      <c r="AL114" s="17">
        <v>1</v>
      </c>
      <c r="AM114" s="17">
        <v>106.5</v>
      </c>
      <c r="AN114" s="17">
        <v>0</v>
      </c>
    </row>
    <row r="115" spans="37:40" ht="15.75">
      <c r="AK115" s="17">
        <v>107.5</v>
      </c>
      <c r="AL115" s="17">
        <v>1</v>
      </c>
      <c r="AM115" s="17">
        <v>107.5</v>
      </c>
      <c r="AN115" s="17">
        <v>0</v>
      </c>
    </row>
    <row r="116" spans="37:40" ht="15.75">
      <c r="AK116" s="17">
        <v>107.5</v>
      </c>
      <c r="AL116" s="17">
        <v>2</v>
      </c>
      <c r="AM116" s="17">
        <v>107.5</v>
      </c>
      <c r="AN116" s="17">
        <v>0</v>
      </c>
    </row>
    <row r="117" spans="37:40" ht="15.75">
      <c r="AK117" s="17">
        <v>108.5</v>
      </c>
      <c r="AL117" s="17">
        <v>2</v>
      </c>
      <c r="AM117" s="17">
        <v>108.5</v>
      </c>
      <c r="AN117" s="17">
        <v>0</v>
      </c>
    </row>
    <row r="118" spans="37:40" ht="15.75">
      <c r="AK118" s="17">
        <v>108.5</v>
      </c>
      <c r="AL118" s="17">
        <v>0</v>
      </c>
      <c r="AM118" s="17">
        <v>108.5</v>
      </c>
      <c r="AN118" s="17">
        <v>0</v>
      </c>
    </row>
    <row r="119" spans="37:40" ht="15.75">
      <c r="AK119" s="17">
        <v>109.5</v>
      </c>
      <c r="AL119" s="17">
        <v>0</v>
      </c>
      <c r="AM119" s="17">
        <v>109.5</v>
      </c>
      <c r="AN119" s="17">
        <v>0</v>
      </c>
    </row>
    <row r="120" spans="37:40" ht="15.75">
      <c r="AK120" s="17">
        <v>109.5</v>
      </c>
      <c r="AL120" s="17">
        <v>0</v>
      </c>
      <c r="AM120" s="17">
        <v>109.5</v>
      </c>
      <c r="AN120" s="17">
        <v>0</v>
      </c>
    </row>
    <row r="121" spans="37:40" ht="15.75">
      <c r="AK121" s="17">
        <v>110.5</v>
      </c>
      <c r="AL121" s="17">
        <v>0</v>
      </c>
      <c r="AM121" s="17">
        <v>110.5</v>
      </c>
      <c r="AN121" s="17">
        <v>0</v>
      </c>
    </row>
    <row r="122" spans="37:40" ht="15.75">
      <c r="AK122" s="17">
        <v>110.5</v>
      </c>
      <c r="AL122" s="17">
        <v>1</v>
      </c>
      <c r="AM122" s="17">
        <v>110.5</v>
      </c>
      <c r="AN122" s="17">
        <v>0</v>
      </c>
    </row>
    <row r="123" spans="37:40" ht="15.75">
      <c r="AK123" s="17">
        <v>111.5</v>
      </c>
      <c r="AL123" s="17">
        <v>1</v>
      </c>
      <c r="AM123" s="17">
        <v>111.5</v>
      </c>
      <c r="AN123" s="17">
        <v>0</v>
      </c>
    </row>
    <row r="124" spans="37:40" ht="15.75">
      <c r="AK124" s="17">
        <v>111.5</v>
      </c>
      <c r="AL124" s="17">
        <v>0</v>
      </c>
      <c r="AM124" s="17">
        <v>111.5</v>
      </c>
      <c r="AN124" s="17">
        <v>0</v>
      </c>
    </row>
  </sheetData>
  <printOptions/>
  <pageMargins left="0.75" right="0.75" top="1" bottom="1" header="0.5" footer="0.5"/>
  <pageSetup horizontalDpi="200" verticalDpi="200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 Barreto</dc:creator>
  <cp:keywords/>
  <dc:description/>
  <cp:lastModifiedBy>Computer Services</cp:lastModifiedBy>
  <cp:lastPrinted>2001-07-16T21:39:04Z</cp:lastPrinted>
  <dcterms:created xsi:type="dcterms:W3CDTF">2000-11-03T23:54:01Z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